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370" windowHeight="8700" activeTab="6"/>
  </bookViews>
  <sheets>
    <sheet name="Koptāme" sheetId="1" r:id="rId1"/>
    <sheet name="Kopsavilkums" sheetId="2" r:id="rId2"/>
    <sheet name="Celtn." sheetId="3" r:id="rId3"/>
    <sheet name="Celtn.papildus" sheetId="4" r:id="rId4"/>
    <sheet name="UK" sheetId="5" r:id="rId5"/>
    <sheet name="Apkure" sheetId="6" r:id="rId6"/>
    <sheet name="EL" sheetId="7" r:id="rId7"/>
  </sheets>
  <definedNames>
    <definedName name="_xlnm.Print_Area" localSheetId="5">'Apkure'!$A$1:$Q$51</definedName>
    <definedName name="_xlnm.Print_Area" localSheetId="6">'EL'!$A$1:$Q$94</definedName>
  </definedNames>
  <calcPr fullCalcOnLoad="1"/>
</workbook>
</file>

<file path=xl/sharedStrings.xml><?xml version="1.0" encoding="utf-8"?>
<sst xmlns="http://schemas.openxmlformats.org/spreadsheetml/2006/main" count="1334" uniqueCount="306">
  <si>
    <t>Tips</t>
  </si>
  <si>
    <t>Apkure</t>
  </si>
  <si>
    <t>1</t>
  </si>
  <si>
    <t>2</t>
  </si>
  <si>
    <t>4</t>
  </si>
  <si>
    <t xml:space="preserve">Vispārējie būvdarbi </t>
  </si>
  <si>
    <t>Lokālā tāme Nr. 1</t>
  </si>
  <si>
    <t>Lokālā tāme Nr. 2</t>
  </si>
  <si>
    <t>Lokālā tāme Nr.4</t>
  </si>
  <si>
    <t>Būvdarbi</t>
  </si>
  <si>
    <t>Iekšdarbi</t>
  </si>
  <si>
    <t>Aiļu aizpildījumi</t>
  </si>
  <si>
    <t>Ūdensapgāde un kanalizācija</t>
  </si>
  <si>
    <t>Elektroapgāde</t>
  </si>
  <si>
    <t>Nr. p.k.</t>
  </si>
  <si>
    <t>Tāmes Nr.</t>
  </si>
  <si>
    <t>Tai skaitā</t>
  </si>
  <si>
    <t>Kopā</t>
  </si>
  <si>
    <t>Būves nosaukums:</t>
  </si>
  <si>
    <t>Adrese:</t>
  </si>
  <si>
    <t>VISPĀRCELTNIECISKIE DARBI</t>
  </si>
  <si>
    <t>INŽENIERKOMUNIKĀCIJAS</t>
  </si>
  <si>
    <t>(darba veids vai konstruktīvā elementa nosaukums)</t>
  </si>
  <si>
    <t>Tāmes izmaksas (EUR):</t>
  </si>
  <si>
    <t>Tāme sastādīta 2014. gada tirgus cenās pamatojoties uz tehnisko projektu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</si>
  <si>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</si>
  <si>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</si>
  <si>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</si>
  <si>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</si>
  <si>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</si>
  <si>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</si>
  <si>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</si>
  <si>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(c/h).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</si>
  <si>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</si>
  <si>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</si>
  <si>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</si>
  <si>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</si>
  <si>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</si>
  <si>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</si>
  <si>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</si>
  <si>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KOPĀ:</t>
  </si>
  <si>
    <t>Sastādīja:</t>
  </si>
  <si>
    <t xml:space="preserve">                          (paraksts un tā atšifrējums, datums)</t>
  </si>
  <si>
    <t>KOPSAVILKUMS</t>
  </si>
  <si>
    <t>Koptāmes nosaukums</t>
  </si>
  <si>
    <t>Kopējā summa, EUR</t>
  </si>
  <si>
    <t>Kopējā darbietilpības, c/h</t>
  </si>
  <si>
    <t>darbietilpība, c/h</t>
  </si>
  <si>
    <t>Tiešās tāmes izmaksas (EUR)</t>
  </si>
  <si>
    <t>darba alga 
 (EUR)</t>
  </si>
  <si>
    <t>materiāli  (EUR)</t>
  </si>
  <si>
    <t>mehānismi 
 (EUR))</t>
  </si>
  <si>
    <t>KOPĀ</t>
  </si>
  <si>
    <t>Z.v.</t>
  </si>
  <si>
    <t>APSTIRPINU:</t>
  </si>
  <si>
    <t>Darba veids vai objekta nosaukums</t>
  </si>
  <si>
    <t>Būvobjekta nosaukums:</t>
  </si>
  <si>
    <t>Pievienotās vērtības nodoklis 21%</t>
  </si>
  <si>
    <t>Kopējās būvniecības izmaksas</t>
  </si>
  <si>
    <t>Objekta izmaksas (EUR)</t>
  </si>
  <si>
    <t>PASŪTĪTĀJA BŪVDARBU KOPTĀME</t>
  </si>
  <si>
    <t xml:space="preserve">                                                                     </t>
  </si>
  <si>
    <t>( paraksts un tā atšifrējums)</t>
  </si>
  <si>
    <t xml:space="preserve">Sastādīja: ______________________ </t>
  </si>
  <si>
    <t>Sertifikāta Nr.:</t>
  </si>
  <si>
    <t>Datums:</t>
  </si>
  <si>
    <t>Objekta adrese: Miera iela 32, Salaspils</t>
  </si>
  <si>
    <t>Miera iela 32, Salaspils</t>
  </si>
  <si>
    <t>Demontāžas darbi</t>
  </si>
  <si>
    <t>02-00000</t>
  </si>
  <si>
    <t>kompl</t>
  </si>
  <si>
    <t>Sienu attīrīšana no vecās krāsas</t>
  </si>
  <si>
    <t>m2</t>
  </si>
  <si>
    <t>Ķieģeļu starpsienas demontāža</t>
  </si>
  <si>
    <t>Koka starpsienas demontāža</t>
  </si>
  <si>
    <t>Griestu attīrīšana no vecās krāsas</t>
  </si>
  <si>
    <t>Betona grīdas kārtu demontāža  b=300 mm</t>
  </si>
  <si>
    <t>Kanāla malu veco metāla leņķu demontāža</t>
  </si>
  <si>
    <t>m</t>
  </si>
  <si>
    <t>Grīdu attīrīšana no krāsu un netīrumu kārtas</t>
  </si>
  <si>
    <t>Grīdas seguma demontāža</t>
  </si>
  <si>
    <t>Koka durvju, vārtu attīrīšana no vecās krāsas</t>
  </si>
  <si>
    <t>Metāla konstrukciju attīrīšana no rūsas un krāsas paliekām</t>
  </si>
  <si>
    <t>Liellaiduma stalažu montāža, demontāža (ņemot vērā, ka daļa iekārtu nav pārvietojama)</t>
  </si>
  <si>
    <t>Būvgružu savākšana un izvešana</t>
  </si>
  <si>
    <t>m3</t>
  </si>
  <si>
    <t>08-00000</t>
  </si>
  <si>
    <t>06-00000</t>
  </si>
  <si>
    <t>Mūrēta siena no keramzitbetona b=150mm</t>
  </si>
  <si>
    <t>07-00000</t>
  </si>
  <si>
    <t>Pārsedzes montāža</t>
  </si>
  <si>
    <t>05-00000</t>
  </si>
  <si>
    <t>Šķembu kārtas atjaunošana b=50mm</t>
  </si>
  <si>
    <t>Grīdas betonēšana b=250mm ar disperso metāla stiegrojumu STEEL FIBRE 5,0 (45kg/m3)</t>
  </si>
  <si>
    <t>Grīdas izllīdzinošās kārtas betonēšana 20mm (betons B25)</t>
  </si>
  <si>
    <t>Grīdas līdzināšana</t>
  </si>
  <si>
    <t>Sienas</t>
  </si>
  <si>
    <t>10-00000</t>
  </si>
  <si>
    <t>Sienu līdzināšana</t>
  </si>
  <si>
    <t>Sienu apmešana</t>
  </si>
  <si>
    <t>Sienu  špaktelēšana, slīpēšana</t>
  </si>
  <si>
    <t>Sienu gruntēšana, krāsošana ar ūdens bāzes krāsu</t>
  </si>
  <si>
    <t>Sienu gruntēšana, krāsošana ar alkīda krāsu</t>
  </si>
  <si>
    <t>Sienu flīzēšana</t>
  </si>
  <si>
    <t>Metāla konstrukciju un metāla durvju gruntēšana, krāsošana</t>
  </si>
  <si>
    <t>Ailu apmešana</t>
  </si>
  <si>
    <t>Ailu apmetuma remonts</t>
  </si>
  <si>
    <t>Ailu špaktelēšana, gruntēšana, krāsošana</t>
  </si>
  <si>
    <t>Griesti</t>
  </si>
  <si>
    <t>Griestu apmetuma remonts</t>
  </si>
  <si>
    <t>Griestu špaktelēšana, slīpēšana</t>
  </si>
  <si>
    <t>Griestu gruntēšana, krāsošana</t>
  </si>
  <si>
    <t>Moduļveida iekārto griestu 600x600 montāža</t>
  </si>
  <si>
    <t>Grīdas</t>
  </si>
  <si>
    <t>Grīdas pārklāšana ar pretputekļu pārklājumu</t>
  </si>
  <si>
    <t>Grīdu flīzēšana ar akmens masas flīzēm 8 mm, nodilumizturība 4 grupa (PIE 4) pretslīde R 11.</t>
  </si>
  <si>
    <t>Flīžu apmalu izveidošana h=10 cm</t>
  </si>
  <si>
    <t>Grīdas špaktelēšana PVC ieklāšanai</t>
  </si>
  <si>
    <t>PVC ieklāšana</t>
  </si>
  <si>
    <t>PVC grīdlīstes montāža</t>
  </si>
  <si>
    <t>Kanālu malu stiprināšana ar metāla leņķiem L30x30</t>
  </si>
  <si>
    <t>Metāla plākšņu tīrīšana, krāsošana</t>
  </si>
  <si>
    <t>L-01 logu bloku (koka) montāža</t>
  </si>
  <si>
    <t>D-01 durvju bloka (koka) montāža</t>
  </si>
  <si>
    <t>D-02 durvju bloka (koka) montāža</t>
  </si>
  <si>
    <t>Dažādi</t>
  </si>
  <si>
    <t>Iekārtu vairākkārtīga pārvietošana esošās telpas ietvaros (svars līdz 100 t )</t>
  </si>
  <si>
    <t>Iekārtu, caruļvadu  sasegšana</t>
  </si>
  <si>
    <t>Telpas atbrīvošana no plauktiem, iekārtām</t>
  </si>
  <si>
    <t>Ūdensapagādes sistema Ū1 ; S3</t>
  </si>
  <si>
    <t>Marka</t>
  </si>
  <si>
    <t>Cinkota tērauda caurule</t>
  </si>
  <si>
    <t>DN50</t>
  </si>
  <si>
    <t>CinkotaS tērauda caurules veidgabali</t>
  </si>
  <si>
    <t>Daudzslāņu caurule MLCP Uponor</t>
  </si>
  <si>
    <t>DN16</t>
  </si>
  <si>
    <t>DN20</t>
  </si>
  <si>
    <t>Daudzslāņu caurules veidgabali</t>
  </si>
  <si>
    <t>Lodveida ventilis</t>
  </si>
  <si>
    <t>DN15</t>
  </si>
  <si>
    <t>Iekārtu ventīlis</t>
  </si>
  <si>
    <t>Elektriskais boilers</t>
  </si>
  <si>
    <t>V-30L</t>
  </si>
  <si>
    <t>V-50L</t>
  </si>
  <si>
    <t>Tilpne</t>
  </si>
  <si>
    <t>1m3</t>
  </si>
  <si>
    <t>Kondensāta izolācija</t>
  </si>
  <si>
    <t>22x9mm</t>
  </si>
  <si>
    <t>60x9mm</t>
  </si>
  <si>
    <t>Pulvera ugundzēšamais aparāts</t>
  </si>
  <si>
    <t>6kg</t>
  </si>
  <si>
    <t>Esošā ūdensvada demontāža</t>
  </si>
  <si>
    <t>Kanalizācija K1</t>
  </si>
  <si>
    <t>Kanalizācijas caurule</t>
  </si>
  <si>
    <t>50-1000</t>
  </si>
  <si>
    <t>110-1000</t>
  </si>
  <si>
    <t>Kanalizācijas caurules veidgabali</t>
  </si>
  <si>
    <t xml:space="preserve">Kanalizācijas traps  </t>
  </si>
  <si>
    <t>DN100</t>
  </si>
  <si>
    <t>Tēaruda izlietne ar sifonu un maisītāju</t>
  </si>
  <si>
    <t>IFO CU44+Rubineta P14 sienas</t>
  </si>
  <si>
    <t>kompl.</t>
  </si>
  <si>
    <t>gab.</t>
  </si>
  <si>
    <t>montāžas komplekts</t>
  </si>
  <si>
    <t>DN32</t>
  </si>
  <si>
    <t>DN25</t>
  </si>
  <si>
    <t>DN40</t>
  </si>
  <si>
    <t>cauruļvadu stiprinājumi un balsti</t>
  </si>
  <si>
    <t>Sildķermeņu apkures sistēma  A11 A21 (siltumnesējs- ūdens 80/60°C)</t>
  </si>
  <si>
    <t>tērauda radiators "Purmo" Ventil compact CV22 500-800; komplektā ar atgaisotāju, izlaides ventili, korķi, termogalvu grīdas kronšteiniem, apakšējais pieslēgums</t>
  </si>
  <si>
    <t>tērauda radiators "Purmo" Ventil compact CV22 500-900; komplektā ar atgaisotāju, izlaides ventili, korķi, termogalvu grīdas kronšteiniem, apakšējais pieslēgums</t>
  </si>
  <si>
    <t>atpakalgaitas regulējošā ieskrūve "Danfoss" RLV KD 15</t>
  </si>
  <si>
    <t>daudzslāņu caurule "Uponor" MLCP</t>
  </si>
  <si>
    <t>Ø16x2.0</t>
  </si>
  <si>
    <t>t.m</t>
  </si>
  <si>
    <t>Ø20x2.25</t>
  </si>
  <si>
    <t>Ø25x2.5</t>
  </si>
  <si>
    <t>lodveida vārsts</t>
  </si>
  <si>
    <t>balansējošais vārsts</t>
  </si>
  <si>
    <t>cauruļvadu porgumijas izol. čaulas "Armaflex" SH, b=13mm</t>
  </si>
  <si>
    <t>cauruļvadu veidgabali un fasondaļas</t>
  </si>
  <si>
    <t>izlaišanas ventilis</t>
  </si>
  <si>
    <t>automātiskais atgaisotājs ar noslēgvārstu</t>
  </si>
  <si>
    <t>Gaisa sildītāju sistēmas siltumnesējs- elektrība 230V/1~</t>
  </si>
  <si>
    <t>gaisa sildītājs "Frico PANTER SE06 Qs=6 kW, N=6 kW L=1300 m3/h, 230V/1</t>
  </si>
  <si>
    <t>450x520x510</t>
  </si>
  <si>
    <t>gaisa sildītāja elektroinstalācija</t>
  </si>
  <si>
    <t>vadības kontrolieris,termostats</t>
  </si>
  <si>
    <t>Esošās sildķermeņu apkures sistēma   (siltumnesējs- ūdens 80/60°C)</t>
  </si>
  <si>
    <t>cauruļvadu akmens vates izolācijas čaulas  " ISOVER " b=30mm</t>
  </si>
  <si>
    <t>Norādījumi :</t>
  </si>
  <si>
    <t>Elektriskās sadalnes</t>
  </si>
  <si>
    <t>SS1 sadale</t>
  </si>
  <si>
    <t>individuāli komplekt.</t>
  </si>
  <si>
    <t>SS2 sadale</t>
  </si>
  <si>
    <t>SS3 sadale</t>
  </si>
  <si>
    <t>SS4 sadale</t>
  </si>
  <si>
    <t>SS5 sadale</t>
  </si>
  <si>
    <t>SS6 sadale</t>
  </si>
  <si>
    <t>SS7 sadale</t>
  </si>
  <si>
    <t>SS8 sadale</t>
  </si>
  <si>
    <t>SS9 sadale</t>
  </si>
  <si>
    <t>SS10 sadale</t>
  </si>
  <si>
    <t>SS10.1 sadale</t>
  </si>
  <si>
    <t>SS10.2 sadale</t>
  </si>
  <si>
    <t>SS10.3 sadale</t>
  </si>
  <si>
    <t>SS10.4 sadale</t>
  </si>
  <si>
    <t>SS10.5 sadale</t>
  </si>
  <si>
    <t>SS10.6 sadale</t>
  </si>
  <si>
    <t>SS10.7 sadale</t>
  </si>
  <si>
    <t>SS11 sadale</t>
  </si>
  <si>
    <t>Elektriskā spēka tīkla iekārtas, slēdži materiāli un montāžas izstrādājumi</t>
  </si>
  <si>
    <t>El. kontaktligzda ar trešo zemējošo kontaktu, 220V, 16A, IP20</t>
  </si>
  <si>
    <t>El. kontaktligzda ar trešo zemējošo kontaktu, 220V, 16A, IP44</t>
  </si>
  <si>
    <t>El. kontaktligzda ar trešo zemējošo kontaktu, 380V, 16A, IP44</t>
  </si>
  <si>
    <t>El. kontaktligzda ar trešo zemējošo kontaktu, 380V, 32A, IP44</t>
  </si>
  <si>
    <t>Vienpolīgs elektriskais slēdzis, 220V,10A,IP20</t>
  </si>
  <si>
    <t>Vienpolīgs elektriskais slēdzis, 220V,10A,IP44</t>
  </si>
  <si>
    <t>Divpolīgs elektriskais slēdzis, 220V,10A,IP20</t>
  </si>
  <si>
    <t>Divpolīgs elektriskais slēdzis, 220V,10A,IP44</t>
  </si>
  <si>
    <t>Vienpolīgs elektriskais pārslēdzis, 220V,10A,IP44</t>
  </si>
  <si>
    <t>Elektriskais tasterslēdzis, 220V,10A,IP44</t>
  </si>
  <si>
    <t>Klātbūtnes sensors</t>
  </si>
  <si>
    <t>El. apgaismes tīkla iekārtas, materiāli un montāžas izstrādājumi.</t>
  </si>
  <si>
    <t xml:space="preserve">Virsapmetuma gaismeklis ar luminiscences spuldzēm  4x14W, IP20 </t>
  </si>
  <si>
    <t>Virsapmetuma gaismeklis ar luminiscences spuldzēm  4x14W, IP20 un bat. 1h</t>
  </si>
  <si>
    <t xml:space="preserve">Virsapmetuma gaismeklis ar luminiscences spuldzēm  2x56W, IP20 </t>
  </si>
  <si>
    <t>Virsapmetuma gaismeklis ar luminiscences spuldzēm  2x56W, IP20 un bat. 1h</t>
  </si>
  <si>
    <t>VIPET-N-I gaismekļi (ar EVG balastu)</t>
  </si>
  <si>
    <t>Gaismeklis iekarams EVEREST 1400 E66 1x400 W IP66</t>
  </si>
  <si>
    <t>Virsapmetuma gaismeklis ar kompakt. lumin. spuldzēm 2x18W, IP44</t>
  </si>
  <si>
    <t>Gaismeklis Izeja</t>
  </si>
  <si>
    <t>ELMO LED prožektors ar kustības sensoru 30W, IP65</t>
  </si>
  <si>
    <t>Kabeļu izstrādājumi un caurules:</t>
  </si>
  <si>
    <t>Kabeļi:</t>
  </si>
  <si>
    <t>NYYJ-4x240mm2</t>
  </si>
  <si>
    <t>no TP4407 Otrā kārta</t>
  </si>
  <si>
    <t>AXPK-4x240mm2</t>
  </si>
  <si>
    <t>NYYJ-4x185mm2</t>
  </si>
  <si>
    <t>PPJ-5x25mm2</t>
  </si>
  <si>
    <t>PPJ-5x2,5mm2</t>
  </si>
  <si>
    <t>PPJ-3x2,5mm2</t>
  </si>
  <si>
    <t>PPJ-4x1,5mm2</t>
  </si>
  <si>
    <t>PPJ-3x1,5mm2</t>
  </si>
  <si>
    <t>PPJ-2x1,5mm2</t>
  </si>
  <si>
    <t xml:space="preserve">Caurules:                             </t>
  </si>
  <si>
    <t xml:space="preserve">                                                p.16mm</t>
  </si>
  <si>
    <t xml:space="preserve">                                                p.20mm</t>
  </si>
  <si>
    <t xml:space="preserve">                                                p.40mm</t>
  </si>
  <si>
    <t xml:space="preserve">                                                p.110mm</t>
  </si>
  <si>
    <t>Uguni slāpējošs blīvējums sienai</t>
  </si>
  <si>
    <t>Kabeļu plaukti</t>
  </si>
  <si>
    <t>Kabeļu trepe KS20-500</t>
  </si>
  <si>
    <t>Kabeļu trepe KS20-300</t>
  </si>
  <si>
    <t>Gaismas rene</t>
  </si>
  <si>
    <t>Zemējums</t>
  </si>
  <si>
    <t>Potenciāla izlīdzinošā kopne</t>
  </si>
  <si>
    <t>Zemējuma vads Cu d=16 mm2</t>
  </si>
  <si>
    <t>Sociālais nodoklis no darba algas 23,59%</t>
  </si>
  <si>
    <t>Transporta izdevumi 4%</t>
  </si>
  <si>
    <t xml:space="preserve">Pārbaudīja: ______________________ </t>
  </si>
  <si>
    <t>Būvobjekta nosaukums: LU Fizikas institūta sārmu metālu laboratorija.Vienkāršota renovācija</t>
  </si>
  <si>
    <t>Būves nosaukums: LU Fizikas institūta sārmu metālu laboratorija</t>
  </si>
  <si>
    <t>LU Fizikas institūta sārmu metālu laboratorija.Vienkāršota renovācija</t>
  </si>
  <si>
    <t>LU Fizikas institūta sārmu metālu laboratorija</t>
  </si>
  <si>
    <t>Ar būvniecību saistītie pārējie izdevumi:</t>
  </si>
  <si>
    <t xml:space="preserve">PAVISAM KOPĀ </t>
  </si>
  <si>
    <t>1-5</t>
  </si>
  <si>
    <t>Sastādīja: ____________________________________</t>
  </si>
  <si>
    <t>Lokālā tāme Nr. 5</t>
  </si>
  <si>
    <t>Telpa 22</t>
  </si>
  <si>
    <t>Telpa 37</t>
  </si>
  <si>
    <t>Telpa 41</t>
  </si>
  <si>
    <t>Telpa 49</t>
  </si>
  <si>
    <t>Telpa 88</t>
  </si>
  <si>
    <t>Telpa 89</t>
  </si>
  <si>
    <t>Telpa 92</t>
  </si>
  <si>
    <t>Telpa 93</t>
  </si>
  <si>
    <t>Telpa 94</t>
  </si>
  <si>
    <t>Telpa 95</t>
  </si>
  <si>
    <t xml:space="preserve">Darbojošos iekārtu sasegšana, pretputekļu iepakošana telpās </t>
  </si>
  <si>
    <t xml:space="preserve">Kanalā plākšņu demontāža, montāža </t>
  </si>
  <si>
    <t>Caurumu izveide un aizdare</t>
  </si>
  <si>
    <t>Visas telpas</t>
  </si>
  <si>
    <t>Aizdarīto caurumu vietu špaktelēšana, krāsošana</t>
  </si>
  <si>
    <t>Betona apmalu izveidošana h=10 cm</t>
  </si>
  <si>
    <t>D-04 durvju bloka (metāla) montāža</t>
  </si>
  <si>
    <t>D-05 durvju bloka (metāla) montāža</t>
  </si>
  <si>
    <t>Lokālā tāme Nr. 1, papildinājums</t>
  </si>
  <si>
    <t>Telpa 24</t>
  </si>
  <si>
    <t>Telpa 25</t>
  </si>
  <si>
    <t>Telpa 77</t>
  </si>
  <si>
    <t>Metāla  durvju gruntēšana, krāsošana</t>
  </si>
  <si>
    <t>Metāla durvju attīrīšana no rūsas un krāsas paliekām</t>
  </si>
  <si>
    <t>Telpa 78</t>
  </si>
  <si>
    <t>3</t>
  </si>
  <si>
    <t>LU Fizikas institūta sārmu metālu laboratorija.Vienkāršota renovācija (SML ēkas renovācija- vienkāršotās atjaunošanas darbu veikšana)</t>
  </si>
  <si>
    <t>LU FI SML ēkas renovācija- vienkāršotās atjaunošanas darbu veikšana</t>
  </si>
  <si>
    <t>Virsizdevumi ___%</t>
  </si>
  <si>
    <t>Plānotā peļņa ___%</t>
  </si>
  <si>
    <t xml:space="preserve">Sertifikāta Nr.: </t>
  </si>
  <si>
    <t>Transporta izdevumi ___%</t>
  </si>
  <si>
    <t>Transporta izdevumi ____%</t>
  </si>
  <si>
    <t xml:space="preserve">Tāme sastādīta: </t>
  </si>
  <si>
    <t>Transporta izdevumi __%</t>
  </si>
  <si>
    <t xml:space="preserve"> Dotā specifikācija ir informatīvs  materiāls, kas skatāma kopā  ar  citu projekta sadaļu rasējumiem;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</si>
</sst>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&quot;Ls&quot;* #,##0.00_);_(&quot;Ls&quot;* \(#,##0.00\);_(&quot;Ls&quot;* &quot;-&quot;??_);_(@_)"/>
    <numFmt numFmtId="178" formatCode="0.0"/>
    <numFmt numFmtId="179" formatCode="0.0%"/>
    <numFmt numFmtId="180" formatCode="&quot;Virsizdevumi (&quot;#%&quot;)&quot;"/>
    <numFmt numFmtId="181" formatCode="&quot;Peļņa (&quot;#%&quot;)&quot;"/>
    <numFmt numFmtId="182" formatCode="&quot;Darba devēja sociālais nodoklis (&quot;#.##%&quot;)&quot;"/>
    <numFmt numFmtId="183" formatCode="_-* #,##0.00\ _L_s_-;\-* #,##0.00\ _L_s_-;_-* &quot;-&quot;??\ _L_s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42" fillId="0" borderId="0">
      <alignment/>
      <protection/>
    </xf>
    <xf numFmtId="9" fontId="0" fillId="0" borderId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63" applyFont="1" applyFill="1" applyAlignment="1">
      <alignment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0" xfId="72" applyFont="1" applyFill="1" applyAlignment="1">
      <alignment horizontal="right"/>
      <protection/>
    </xf>
    <xf numFmtId="0" fontId="0" fillId="0" borderId="0" xfId="72" applyFont="1" applyFill="1">
      <alignment/>
      <protection/>
    </xf>
    <xf numFmtId="0" fontId="0" fillId="0" borderId="0" xfId="68" applyFont="1" applyFill="1" applyBorder="1">
      <alignment/>
      <protection/>
    </xf>
    <xf numFmtId="0" fontId="0" fillId="0" borderId="0" xfId="63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68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0" fillId="0" borderId="0" xfId="72" applyFont="1" applyFill="1" applyAlignment="1">
      <alignment horizontal="right" vertical="center"/>
      <protection/>
    </xf>
    <xf numFmtId="0" fontId="0" fillId="0" borderId="0" xfId="72" applyFont="1" applyFill="1" applyBorder="1" applyAlignment="1">
      <alignment horizontal="right" vertical="center"/>
      <protection/>
    </xf>
    <xf numFmtId="0" fontId="0" fillId="0" borderId="0" xfId="68" applyNumberFormat="1" applyFont="1" applyFill="1" applyBorder="1" applyAlignment="1" applyProtection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3" applyNumberFormat="1" applyFont="1" applyFill="1" applyBorder="1" applyAlignment="1" applyProtection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4" fillId="0" borderId="10" xfId="0" applyNumberFormat="1" applyFont="1" applyFill="1" applyBorder="1" applyAlignment="1">
      <alignment horizontal="right" vertical="center"/>
    </xf>
    <xf numFmtId="1" fontId="14" fillId="0" borderId="10" xfId="17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right" vertical="center"/>
    </xf>
    <xf numFmtId="0" fontId="17" fillId="0" borderId="10" xfId="68" applyFont="1" applyFill="1" applyBorder="1" applyAlignment="1">
      <alignment horizontal="center" vertical="center" textRotation="90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72" applyFont="1" applyFill="1" applyAlignment="1">
      <alignment horizontal="right" vertical="center"/>
      <protection/>
    </xf>
    <xf numFmtId="0" fontId="0" fillId="0" borderId="11" xfId="68" applyFont="1" applyFill="1" applyBorder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63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indent="2"/>
    </xf>
    <xf numFmtId="2" fontId="16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2" fontId="1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9" fontId="18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10" fillId="0" borderId="15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vertical="center" wrapText="1"/>
    </xf>
    <xf numFmtId="1" fontId="14" fillId="0" borderId="10" xfId="17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" fontId="15" fillId="0" borderId="10" xfId="17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1" fontId="14" fillId="0" borderId="10" xfId="17" applyNumberFormat="1" applyFont="1" applyFill="1" applyBorder="1" applyAlignment="1">
      <alignment horizontal="left" vertical="center" wrapText="1"/>
    </xf>
    <xf numFmtId="1" fontId="14" fillId="0" borderId="10" xfId="17" applyNumberFormat="1" applyFont="1" applyFill="1" applyBorder="1" applyAlignment="1">
      <alignment horizontal="left" vertical="center"/>
    </xf>
    <xf numFmtId="1" fontId="15" fillId="0" borderId="10" xfId="17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" fontId="14" fillId="0" borderId="10" xfId="17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right" vertical="center"/>
    </xf>
    <xf numFmtId="2" fontId="15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72" applyFont="1" applyFill="1" applyAlignment="1">
      <alignment horizontal="center" vertical="center"/>
      <protection/>
    </xf>
    <xf numFmtId="0" fontId="14" fillId="0" borderId="0" xfId="0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" fontId="59" fillId="0" borderId="10" xfId="17" applyNumberFormat="1" applyFont="1" applyFill="1" applyBorder="1" applyAlignment="1">
      <alignment horizontal="left" vertical="center" wrapText="1"/>
    </xf>
    <xf numFmtId="178" fontId="59" fillId="0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right" vertical="center"/>
    </xf>
    <xf numFmtId="1" fontId="15" fillId="0" borderId="10" xfId="17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68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vertical="center"/>
    </xf>
    <xf numFmtId="0" fontId="17" fillId="0" borderId="10" xfId="68" applyFont="1" applyFill="1" applyBorder="1" applyAlignment="1">
      <alignment horizontal="center" vertical="center" textRotation="90"/>
      <protection/>
    </xf>
    <xf numFmtId="2" fontId="17" fillId="0" borderId="17" xfId="68" applyNumberFormat="1" applyFont="1" applyFill="1" applyBorder="1" applyAlignment="1">
      <alignment horizontal="center" vertical="center" textRotation="90" wrapText="1"/>
      <protection/>
    </xf>
    <xf numFmtId="0" fontId="17" fillId="0" borderId="17" xfId="68" applyFont="1" applyFill="1" applyBorder="1" applyAlignment="1">
      <alignment horizontal="center" vertical="center" textRotation="90" wrapText="1"/>
      <protection/>
    </xf>
    <xf numFmtId="0" fontId="17" fillId="0" borderId="17" xfId="6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16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72" applyFont="1" applyFill="1" applyAlignment="1">
      <alignment horizontal="right" vertical="center"/>
      <protection/>
    </xf>
    <xf numFmtId="0" fontId="0" fillId="0" borderId="0" xfId="72" applyFont="1" applyFill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0" fontId="17" fillId="0" borderId="10" xfId="68" applyFont="1" applyFill="1" applyBorder="1" applyAlignment="1">
      <alignment horizontal="center" vertical="center" textRotation="90" wrapText="1"/>
      <protection/>
    </xf>
    <xf numFmtId="0" fontId="17" fillId="0" borderId="10" xfId="68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7" fillId="0" borderId="10" xfId="68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0" borderId="13" xfId="63" applyFont="1" applyFill="1" applyBorder="1" applyAlignment="1">
      <alignment horizontal="center" vertical="center"/>
      <protection/>
    </xf>
    <xf numFmtId="2" fontId="3" fillId="0" borderId="0" xfId="0" applyNumberFormat="1" applyFont="1" applyFill="1" applyBorder="1" applyAlignment="1">
      <alignment horizontal="left" vertical="center"/>
    </xf>
    <xf numFmtId="2" fontId="17" fillId="0" borderId="10" xfId="68" applyNumberFormat="1" applyFont="1" applyFill="1" applyBorder="1" applyAlignment="1">
      <alignment horizontal="center" vertical="center" textRotation="90" wrapText="1"/>
      <protection/>
    </xf>
    <xf numFmtId="0" fontId="17" fillId="0" borderId="12" xfId="68" applyFont="1" applyFill="1" applyBorder="1" applyAlignment="1">
      <alignment horizontal="center" vertical="center" textRotation="90" wrapText="1"/>
      <protection/>
    </xf>
    <xf numFmtId="0" fontId="17" fillId="0" borderId="17" xfId="68" applyFont="1" applyFill="1" applyBorder="1" applyAlignment="1">
      <alignment horizontal="center" vertical="center" textRotation="90" wrapText="1"/>
      <protection/>
    </xf>
    <xf numFmtId="0" fontId="17" fillId="0" borderId="12" xfId="68" applyFont="1" applyFill="1" applyBorder="1" applyAlignment="1">
      <alignment horizontal="center" vertical="center" wrapText="1"/>
      <protection/>
    </xf>
    <xf numFmtId="0" fontId="17" fillId="0" borderId="17" xfId="68" applyFont="1" applyFill="1" applyBorder="1" applyAlignment="1">
      <alignment horizontal="center" vertical="center" wrapText="1"/>
      <protection/>
    </xf>
    <xf numFmtId="2" fontId="17" fillId="0" borderId="12" xfId="68" applyNumberFormat="1" applyFont="1" applyFill="1" applyBorder="1" applyAlignment="1">
      <alignment horizontal="center" vertical="center" textRotation="90" wrapText="1"/>
      <protection/>
    </xf>
    <xf numFmtId="2" fontId="17" fillId="0" borderId="17" xfId="68" applyNumberFormat="1" applyFont="1" applyFill="1" applyBorder="1" applyAlignment="1">
      <alignment horizontal="center" vertical="center" textRotation="90" wrapText="1"/>
      <protection/>
    </xf>
    <xf numFmtId="0" fontId="17" fillId="0" borderId="16" xfId="68" applyFont="1" applyFill="1" applyBorder="1" applyAlignment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18" xfId="68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0" fillId="0" borderId="0" xfId="72" applyFont="1" applyFill="1" applyBorder="1" applyAlignment="1">
      <alignment horizontal="right" vertical="center"/>
      <protection/>
    </xf>
    <xf numFmtId="0" fontId="0" fillId="0" borderId="0" xfId="72" applyFont="1" applyFill="1" applyBorder="1" applyAlignment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0" xfId="68" applyFont="1" applyFill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" xfId="58"/>
    <cellStyle name="Normal 2 2" xfId="59"/>
    <cellStyle name="Normal 2 2 2" xfId="60"/>
    <cellStyle name="Normal 7" xfId="61"/>
    <cellStyle name="Normal 7 2" xfId="62"/>
    <cellStyle name="Normal_Tames_forma" xfId="63"/>
    <cellStyle name="Note" xfId="64"/>
    <cellStyle name="Output" xfId="65"/>
    <cellStyle name="Parasts 2" xfId="66"/>
    <cellStyle name="Percent" xfId="67"/>
    <cellStyle name="Style 1" xfId="68"/>
    <cellStyle name="Title" xfId="69"/>
    <cellStyle name="Total" xfId="70"/>
    <cellStyle name="Warning Text" xfId="71"/>
    <cellStyle name="Обычный_2009-04-27_PED IES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B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6.140625" style="59" customWidth="1"/>
    <col min="2" max="2" width="15.00390625" style="59" customWidth="1"/>
    <col min="3" max="3" width="40.7109375" style="59" customWidth="1"/>
    <col min="4" max="4" width="8.28125" style="59" customWidth="1"/>
    <col min="5" max="5" width="17.57421875" style="59" customWidth="1"/>
    <col min="6" max="6" width="11.7109375" style="59" customWidth="1"/>
    <col min="7" max="7" width="12.421875" style="59" customWidth="1"/>
    <col min="8" max="16384" width="9.140625" style="59" customWidth="1"/>
  </cols>
  <sheetData>
    <row r="1" spans="4:5" ht="12.75">
      <c r="D1" s="203" t="s">
        <v>54</v>
      </c>
      <c r="E1" s="203"/>
    </row>
    <row r="2" spans="4:5" ht="63.75" customHeight="1">
      <c r="D2" s="204"/>
      <c r="E2" s="204"/>
    </row>
    <row r="3" spans="4:5" ht="12.75">
      <c r="D3" s="205" t="s">
        <v>62</v>
      </c>
      <c r="E3" s="205"/>
    </row>
    <row r="4" spans="4:5" ht="12.75">
      <c r="D4" s="206" t="s">
        <v>53</v>
      </c>
      <c r="E4" s="206"/>
    </row>
    <row r="6" spans="1:7" ht="54" customHeight="1">
      <c r="A6" s="89" t="s">
        <v>56</v>
      </c>
      <c r="B6" s="90"/>
      <c r="C6" s="210" t="s">
        <v>296</v>
      </c>
      <c r="D6" s="211"/>
      <c r="E6" s="211"/>
      <c r="F6" s="158"/>
      <c r="G6" s="158"/>
    </row>
    <row r="7" spans="1:5" ht="32.25" customHeight="1">
      <c r="A7" s="89" t="s">
        <v>18</v>
      </c>
      <c r="B7" s="90"/>
      <c r="C7" s="212" t="s">
        <v>264</v>
      </c>
      <c r="D7" s="213"/>
      <c r="E7" s="213"/>
    </row>
    <row r="8" spans="1:5" ht="15.75" customHeight="1">
      <c r="A8" s="89" t="s">
        <v>19</v>
      </c>
      <c r="B8" s="90"/>
      <c r="C8" s="214" t="s">
        <v>67</v>
      </c>
      <c r="D8" s="214"/>
      <c r="E8" s="214"/>
    </row>
    <row r="9" spans="1:5" ht="16.5">
      <c r="A9" s="89"/>
      <c r="B9" s="90"/>
      <c r="C9" s="91"/>
      <c r="D9" s="91"/>
      <c r="E9" s="92"/>
    </row>
    <row r="10" spans="1:5" ht="18">
      <c r="A10" s="209" t="s">
        <v>60</v>
      </c>
      <c r="B10" s="209"/>
      <c r="C10" s="209"/>
      <c r="D10" s="209"/>
      <c r="E10" s="209"/>
    </row>
    <row r="11" spans="1:7" ht="15">
      <c r="A11" s="93"/>
      <c r="B11" s="93"/>
      <c r="C11" s="94"/>
      <c r="D11" s="94"/>
      <c r="E11" s="93"/>
      <c r="G11" s="163"/>
    </row>
    <row r="12" spans="1:5" ht="12.75">
      <c r="A12" s="219" t="s">
        <v>14</v>
      </c>
      <c r="B12" s="219" t="s">
        <v>15</v>
      </c>
      <c r="C12" s="215" t="s">
        <v>55</v>
      </c>
      <c r="D12" s="216"/>
      <c r="E12" s="219" t="s">
        <v>59</v>
      </c>
    </row>
    <row r="13" spans="1:5" ht="16.5" customHeight="1">
      <c r="A13" s="219"/>
      <c r="B13" s="219"/>
      <c r="C13" s="217"/>
      <c r="D13" s="218"/>
      <c r="E13" s="219"/>
    </row>
    <row r="14" spans="1:5" ht="39" customHeight="1">
      <c r="A14" s="95">
        <v>1</v>
      </c>
      <c r="B14" s="96" t="s">
        <v>267</v>
      </c>
      <c r="C14" s="207" t="s">
        <v>297</v>
      </c>
      <c r="D14" s="208"/>
      <c r="E14" s="97">
        <f>Kopsavilkums!E22</f>
        <v>0</v>
      </c>
    </row>
    <row r="15" spans="1:5" ht="22.5" customHeight="1">
      <c r="A15" s="98"/>
      <c r="B15" s="99"/>
      <c r="C15" s="223" t="s">
        <v>17</v>
      </c>
      <c r="D15" s="224"/>
      <c r="E15" s="100">
        <f>ROUND(SUM(E14:E14),2)</f>
        <v>0</v>
      </c>
    </row>
    <row r="16" spans="1:5" ht="22.5" customHeight="1" thickBot="1">
      <c r="A16" s="101"/>
      <c r="B16" s="102"/>
      <c r="C16" s="223" t="s">
        <v>57</v>
      </c>
      <c r="D16" s="224"/>
      <c r="E16" s="97">
        <f>E15*0.21</f>
        <v>0</v>
      </c>
    </row>
    <row r="17" spans="1:5" ht="22.5" customHeight="1" thickBot="1">
      <c r="A17" s="101"/>
      <c r="B17" s="102"/>
      <c r="C17" s="221" t="s">
        <v>58</v>
      </c>
      <c r="D17" s="222"/>
      <c r="E17" s="129">
        <f>E15+E16</f>
        <v>0</v>
      </c>
    </row>
    <row r="18" spans="1:5" ht="15.75">
      <c r="A18" s="225" t="s">
        <v>265</v>
      </c>
      <c r="B18" s="226"/>
      <c r="C18" s="226"/>
      <c r="D18" s="227"/>
      <c r="E18" s="159"/>
    </row>
    <row r="19" spans="1:5" ht="15" customHeight="1">
      <c r="A19" s="223"/>
      <c r="B19" s="228"/>
      <c r="C19" s="228"/>
      <c r="D19" s="224"/>
      <c r="E19" s="97"/>
    </row>
    <row r="20" spans="1:5" ht="15.75">
      <c r="A20" s="160"/>
      <c r="B20" s="161"/>
      <c r="C20" s="229" t="s">
        <v>266</v>
      </c>
      <c r="D20" s="230"/>
      <c r="E20" s="162">
        <f>E17+E19</f>
        <v>0</v>
      </c>
    </row>
    <row r="21" spans="1:5" ht="15.75">
      <c r="A21" s="103"/>
      <c r="B21" s="91"/>
      <c r="C21" s="104"/>
      <c r="D21" s="104"/>
      <c r="E21" s="105"/>
    </row>
    <row r="22" spans="1:5" ht="15.75">
      <c r="A22" s="103"/>
      <c r="B22" s="91"/>
      <c r="C22" s="104"/>
      <c r="D22" s="104"/>
      <c r="E22" s="105"/>
    </row>
    <row r="23" spans="1:5" ht="15.75">
      <c r="A23" s="103"/>
      <c r="B23" s="91"/>
      <c r="C23" s="104"/>
      <c r="D23" s="104"/>
      <c r="E23" s="105"/>
    </row>
    <row r="25" spans="1:5" ht="15">
      <c r="A25" s="220" t="s">
        <v>268</v>
      </c>
      <c r="B25" s="220"/>
      <c r="C25" s="220"/>
      <c r="D25" s="128"/>
      <c r="E25" s="128"/>
    </row>
    <row r="26" s="44" customFormat="1" ht="11.25">
      <c r="A26" s="44" t="s">
        <v>42</v>
      </c>
    </row>
    <row r="27" spans="1:5" ht="15">
      <c r="A27" s="41"/>
      <c r="B27" s="41"/>
      <c r="C27" s="106"/>
      <c r="D27" s="106"/>
      <c r="E27" s="107"/>
    </row>
    <row r="28" spans="1:5" ht="15">
      <c r="A28" s="128" t="s">
        <v>300</v>
      </c>
      <c r="B28" s="41"/>
      <c r="C28" s="41"/>
      <c r="D28" s="41"/>
      <c r="E28" s="41"/>
    </row>
    <row r="29" ht="12.75">
      <c r="A29" s="27" t="s">
        <v>65</v>
      </c>
    </row>
  </sheetData>
  <sheetProtection/>
  <mergeCells count="20">
    <mergeCell ref="A12:A13"/>
    <mergeCell ref="B12:B13"/>
    <mergeCell ref="A25:C25"/>
    <mergeCell ref="C17:D17"/>
    <mergeCell ref="E12:E13"/>
    <mergeCell ref="C15:D15"/>
    <mergeCell ref="A18:D18"/>
    <mergeCell ref="A19:D19"/>
    <mergeCell ref="C20:D20"/>
    <mergeCell ref="C16:D16"/>
    <mergeCell ref="D1:E1"/>
    <mergeCell ref="D2:E2"/>
    <mergeCell ref="D3:E3"/>
    <mergeCell ref="D4:E4"/>
    <mergeCell ref="C14:D14"/>
    <mergeCell ref="A10:E10"/>
    <mergeCell ref="C6:E6"/>
    <mergeCell ref="C7:E7"/>
    <mergeCell ref="C8:E8"/>
    <mergeCell ref="C12:D13"/>
  </mergeCells>
  <printOptions/>
  <pageMargins left="0.7900000000000001" right="0.39000000000000007" top="0.7900000000000001" bottom="0.7900000000000001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28125" style="59" customWidth="1"/>
    <col min="2" max="2" width="6.140625" style="59" customWidth="1"/>
    <col min="3" max="3" width="6.8515625" style="59" customWidth="1"/>
    <col min="4" max="4" width="21.00390625" style="59" customWidth="1"/>
    <col min="5" max="5" width="12.57421875" style="59" customWidth="1"/>
    <col min="6" max="7" width="10.140625" style="59" customWidth="1"/>
    <col min="8" max="9" width="9.00390625" style="59" customWidth="1"/>
    <col min="10" max="10" width="11.7109375" style="59" customWidth="1"/>
    <col min="11" max="11" width="12.421875" style="59" customWidth="1"/>
    <col min="12" max="16384" width="9.140625" style="59" customWidth="1"/>
  </cols>
  <sheetData>
    <row r="1" spans="1:9" ht="33" customHeight="1">
      <c r="A1" s="252" t="s">
        <v>56</v>
      </c>
      <c r="B1" s="252"/>
      <c r="C1" s="252"/>
      <c r="D1" s="250" t="s">
        <v>263</v>
      </c>
      <c r="E1" s="250"/>
      <c r="F1" s="250"/>
      <c r="G1" s="250"/>
      <c r="H1" s="250"/>
      <c r="I1" s="250"/>
    </row>
    <row r="2" spans="1:9" ht="15.75" customHeight="1">
      <c r="A2" s="252" t="s">
        <v>18</v>
      </c>
      <c r="B2" s="252"/>
      <c r="C2" s="252"/>
      <c r="D2" s="251" t="s">
        <v>264</v>
      </c>
      <c r="E2" s="251"/>
      <c r="F2" s="251"/>
      <c r="G2" s="251"/>
      <c r="H2" s="251"/>
      <c r="I2" s="251"/>
    </row>
    <row r="3" spans="1:9" ht="15.75" customHeight="1">
      <c r="A3" s="252" t="s">
        <v>19</v>
      </c>
      <c r="B3" s="252"/>
      <c r="C3" s="252"/>
      <c r="D3" s="251" t="s">
        <v>67</v>
      </c>
      <c r="E3" s="251"/>
      <c r="F3" s="251"/>
      <c r="G3" s="251"/>
      <c r="H3" s="251"/>
      <c r="I3" s="251"/>
    </row>
    <row r="4" spans="1:9" ht="16.5">
      <c r="A4" s="89"/>
      <c r="B4" s="90"/>
      <c r="C4" s="90"/>
      <c r="D4" s="108"/>
      <c r="E4" s="109"/>
      <c r="F4" s="109"/>
      <c r="G4" s="109"/>
      <c r="H4" s="109"/>
      <c r="I4" s="109"/>
    </row>
    <row r="5" spans="1:9" ht="33.75" customHeight="1">
      <c r="A5" s="209" t="s">
        <v>43</v>
      </c>
      <c r="B5" s="209"/>
      <c r="C5" s="209"/>
      <c r="D5" s="209"/>
      <c r="E5" s="209"/>
      <c r="F5" s="209"/>
      <c r="G5" s="209"/>
      <c r="H5" s="209"/>
      <c r="I5" s="209"/>
    </row>
    <row r="6" spans="1:9" ht="12.75">
      <c r="A6" s="110"/>
      <c r="B6" s="110"/>
      <c r="C6" s="110"/>
      <c r="D6" s="110"/>
      <c r="E6" s="244" t="s">
        <v>45</v>
      </c>
      <c r="F6" s="244"/>
      <c r="G6" s="244"/>
      <c r="H6" s="249">
        <f>E22</f>
        <v>0</v>
      </c>
      <c r="I6" s="249"/>
    </row>
    <row r="7" spans="1:9" ht="12.75">
      <c r="A7" s="110"/>
      <c r="B7" s="110"/>
      <c r="C7" s="110"/>
      <c r="D7" s="110"/>
      <c r="E7" s="244" t="s">
        <v>46</v>
      </c>
      <c r="F7" s="244"/>
      <c r="G7" s="244"/>
      <c r="H7" s="249">
        <f>I18</f>
        <v>0</v>
      </c>
      <c r="I7" s="249"/>
    </row>
    <row r="8" spans="1:9" ht="12.75">
      <c r="A8" s="60"/>
      <c r="B8" s="60"/>
      <c r="C8" s="60"/>
      <c r="D8" s="112"/>
      <c r="E8" s="60"/>
      <c r="F8" s="60"/>
      <c r="G8" s="60"/>
      <c r="H8" s="60"/>
      <c r="I8" s="60"/>
    </row>
    <row r="9" spans="1:9" s="44" customFormat="1" ht="15" customHeight="1">
      <c r="A9" s="231" t="s">
        <v>14</v>
      </c>
      <c r="B9" s="231" t="s">
        <v>15</v>
      </c>
      <c r="C9" s="245" t="s">
        <v>44</v>
      </c>
      <c r="D9" s="246"/>
      <c r="E9" s="231" t="s">
        <v>48</v>
      </c>
      <c r="F9" s="231" t="s">
        <v>16</v>
      </c>
      <c r="G9" s="231"/>
      <c r="H9" s="231"/>
      <c r="I9" s="231"/>
    </row>
    <row r="10" spans="1:9" s="44" customFormat="1" ht="22.5">
      <c r="A10" s="231"/>
      <c r="B10" s="231"/>
      <c r="C10" s="247"/>
      <c r="D10" s="248"/>
      <c r="E10" s="231"/>
      <c r="F10" s="124" t="s">
        <v>49</v>
      </c>
      <c r="G10" s="124" t="s">
        <v>50</v>
      </c>
      <c r="H10" s="124" t="s">
        <v>51</v>
      </c>
      <c r="I10" s="124" t="s">
        <v>47</v>
      </c>
    </row>
    <row r="11" spans="1:9" ht="28.5" customHeight="1">
      <c r="A11" s="113"/>
      <c r="B11" s="114"/>
      <c r="C11" s="238" t="s">
        <v>20</v>
      </c>
      <c r="D11" s="239"/>
      <c r="E11" s="115"/>
      <c r="F11" s="115"/>
      <c r="G11" s="115"/>
      <c r="H11" s="115"/>
      <c r="I11" s="116"/>
    </row>
    <row r="12" spans="1:9" ht="12.75">
      <c r="A12" s="113">
        <v>1</v>
      </c>
      <c r="B12" s="114" t="s">
        <v>2</v>
      </c>
      <c r="C12" s="240" t="s">
        <v>5</v>
      </c>
      <c r="D12" s="241"/>
      <c r="E12" s="117">
        <f>F12+G12+H12</f>
        <v>0</v>
      </c>
      <c r="F12" s="117">
        <f>'Celtn.'!M302+'Celtn.papildus'!M82</f>
        <v>0</v>
      </c>
      <c r="G12" s="117">
        <f>'Celtn.'!N302+'Celtn.papildus'!N82</f>
        <v>0</v>
      </c>
      <c r="H12" s="117">
        <f>'Celtn.'!O302+'Celtn.papildus'!O82</f>
        <v>0</v>
      </c>
      <c r="I12" s="118">
        <f>'Celtn.'!L300+'Celtn.papildus'!L82</f>
        <v>0</v>
      </c>
    </row>
    <row r="13" spans="1:9" ht="12.75">
      <c r="A13" s="113"/>
      <c r="B13" s="114"/>
      <c r="C13" s="242"/>
      <c r="D13" s="243"/>
      <c r="E13" s="117"/>
      <c r="F13" s="117"/>
      <c r="G13" s="117"/>
      <c r="H13" s="117"/>
      <c r="I13" s="116"/>
    </row>
    <row r="14" spans="1:9" ht="12.75">
      <c r="A14" s="58"/>
      <c r="B14" s="57"/>
      <c r="C14" s="238" t="s">
        <v>21</v>
      </c>
      <c r="D14" s="239"/>
      <c r="E14" s="117"/>
      <c r="F14" s="119"/>
      <c r="G14" s="119"/>
      <c r="H14" s="119"/>
      <c r="I14" s="116"/>
    </row>
    <row r="15" spans="1:9" ht="12.75">
      <c r="A15" s="113">
        <v>2</v>
      </c>
      <c r="B15" s="114" t="s">
        <v>3</v>
      </c>
      <c r="C15" s="240" t="s">
        <v>12</v>
      </c>
      <c r="D15" s="241"/>
      <c r="E15" s="117">
        <f>F15+G15+H15</f>
        <v>0</v>
      </c>
      <c r="F15" s="117">
        <f>UK!N39</f>
        <v>0</v>
      </c>
      <c r="G15" s="117">
        <f>UK!O39</f>
        <v>0</v>
      </c>
      <c r="H15" s="117">
        <f>UK!P39</f>
        <v>0</v>
      </c>
      <c r="I15" s="118">
        <f>UK!M37</f>
        <v>0</v>
      </c>
    </row>
    <row r="16" spans="1:9" ht="12.75">
      <c r="A16" s="113">
        <v>3</v>
      </c>
      <c r="B16" s="114" t="s">
        <v>295</v>
      </c>
      <c r="C16" s="240" t="s">
        <v>1</v>
      </c>
      <c r="D16" s="241"/>
      <c r="E16" s="117">
        <f>F16+G16+H16</f>
        <v>0</v>
      </c>
      <c r="F16" s="117">
        <f>Apkure!N46</f>
        <v>0</v>
      </c>
      <c r="G16" s="117">
        <f>Apkure!O46</f>
        <v>0</v>
      </c>
      <c r="H16" s="117">
        <f>Apkure!P46</f>
        <v>0</v>
      </c>
      <c r="I16" s="118">
        <f>Apkure!M44</f>
        <v>0</v>
      </c>
    </row>
    <row r="17" spans="1:9" ht="12.75">
      <c r="A17" s="113">
        <v>4</v>
      </c>
      <c r="B17" s="114" t="s">
        <v>4</v>
      </c>
      <c r="C17" s="240" t="s">
        <v>13</v>
      </c>
      <c r="D17" s="241"/>
      <c r="E17" s="117">
        <f>F17+G17+H17</f>
        <v>0</v>
      </c>
      <c r="F17" s="117">
        <f>'EL'!N89</f>
        <v>0</v>
      </c>
      <c r="G17" s="117">
        <f>'EL'!O89</f>
        <v>0</v>
      </c>
      <c r="H17" s="117">
        <f>'EL'!P89</f>
        <v>0</v>
      </c>
      <c r="I17" s="118">
        <f>'EL'!M87</f>
        <v>0</v>
      </c>
    </row>
    <row r="18" spans="1:9" ht="24" customHeight="1">
      <c r="A18" s="235" t="s">
        <v>17</v>
      </c>
      <c r="B18" s="236"/>
      <c r="C18" s="236"/>
      <c r="D18" s="237"/>
      <c r="E18" s="111">
        <f>ROUND(SUM(E12:E17),2)</f>
        <v>0</v>
      </c>
      <c r="F18" s="111">
        <f>SUM(F12:F17)</f>
        <v>0</v>
      </c>
      <c r="G18" s="111">
        <f>SUM(G12:G17)</f>
        <v>0</v>
      </c>
      <c r="H18" s="111">
        <f>SUM(H12:H17)</f>
        <v>0</v>
      </c>
      <c r="I18" s="111">
        <f>SUM(I12:I17)</f>
        <v>0</v>
      </c>
    </row>
    <row r="19" spans="1:9" ht="24" customHeight="1">
      <c r="A19" s="232" t="s">
        <v>298</v>
      </c>
      <c r="B19" s="233"/>
      <c r="C19" s="233"/>
      <c r="D19" s="234"/>
      <c r="E19" s="119">
        <f>E18*0.08</f>
        <v>0</v>
      </c>
      <c r="F19" s="120"/>
      <c r="G19" s="120"/>
      <c r="H19" s="120"/>
      <c r="I19" s="120"/>
    </row>
    <row r="20" spans="1:9" ht="24" customHeight="1">
      <c r="A20" s="232" t="s">
        <v>299</v>
      </c>
      <c r="B20" s="233"/>
      <c r="C20" s="233"/>
      <c r="D20" s="234"/>
      <c r="E20" s="119">
        <f>E18*0.04</f>
        <v>0</v>
      </c>
      <c r="F20" s="120"/>
      <c r="G20" s="120"/>
      <c r="H20" s="120"/>
      <c r="I20" s="120"/>
    </row>
    <row r="21" spans="1:9" ht="24" customHeight="1">
      <c r="A21" s="232" t="s">
        <v>258</v>
      </c>
      <c r="B21" s="233"/>
      <c r="C21" s="233"/>
      <c r="D21" s="234"/>
      <c r="E21" s="119">
        <f>F18*0.2359</f>
        <v>0</v>
      </c>
      <c r="F21" s="120"/>
      <c r="G21" s="120"/>
      <c r="H21" s="120"/>
      <c r="I21" s="120"/>
    </row>
    <row r="22" spans="1:9" ht="24" customHeight="1">
      <c r="A22" s="121"/>
      <c r="B22" s="122"/>
      <c r="C22" s="122"/>
      <c r="D22" s="123" t="s">
        <v>52</v>
      </c>
      <c r="E22" s="111">
        <f>SUM(E18:E21)</f>
        <v>0</v>
      </c>
      <c r="F22" s="120"/>
      <c r="G22" s="120"/>
      <c r="H22" s="120"/>
      <c r="I22" s="120"/>
    </row>
    <row r="23" spans="1:5" ht="15.75">
      <c r="A23" s="40"/>
      <c r="B23" s="108"/>
      <c r="C23" s="108"/>
      <c r="D23" s="104"/>
      <c r="E23" s="105"/>
    </row>
    <row r="24" spans="1:5" ht="15.75">
      <c r="A24" s="40"/>
      <c r="B24" s="108"/>
      <c r="C24" s="108"/>
      <c r="D24" s="104"/>
      <c r="E24" s="105"/>
    </row>
    <row r="25" spans="1:5" ht="12.75">
      <c r="A25" s="39"/>
      <c r="B25" s="15"/>
      <c r="C25" s="15"/>
      <c r="D25" s="125"/>
      <c r="E25" s="126"/>
    </row>
    <row r="27" spans="1:5" ht="12.75">
      <c r="A27" s="59" t="s">
        <v>63</v>
      </c>
      <c r="D27" s="120"/>
      <c r="E27" s="127"/>
    </row>
    <row r="28" s="44" customFormat="1" ht="11.25"/>
    <row r="30" spans="1:4" ht="12.75">
      <c r="A30" s="59" t="s">
        <v>260</v>
      </c>
      <c r="D30" s="120"/>
    </row>
    <row r="31" spans="1:4" ht="12.75">
      <c r="A31" s="44"/>
      <c r="B31" s="44"/>
      <c r="C31" s="44"/>
      <c r="D31" s="44"/>
    </row>
    <row r="34" ht="12.75">
      <c r="A34" s="27" t="s">
        <v>300</v>
      </c>
    </row>
  </sheetData>
  <sheetProtection/>
  <mergeCells count="27">
    <mergeCell ref="H6:I6"/>
    <mergeCell ref="H7:I7"/>
    <mergeCell ref="A5:I5"/>
    <mergeCell ref="D1:I1"/>
    <mergeCell ref="D2:I2"/>
    <mergeCell ref="D3:I3"/>
    <mergeCell ref="A1:C1"/>
    <mergeCell ref="A2:C2"/>
    <mergeCell ref="A3:C3"/>
    <mergeCell ref="A21:D21"/>
    <mergeCell ref="E6:G6"/>
    <mergeCell ref="E7:G7"/>
    <mergeCell ref="A9:A10"/>
    <mergeCell ref="C14:D14"/>
    <mergeCell ref="C15:D15"/>
    <mergeCell ref="C16:D16"/>
    <mergeCell ref="B9:B10"/>
    <mergeCell ref="E9:E10"/>
    <mergeCell ref="C9:D10"/>
    <mergeCell ref="F9:I9"/>
    <mergeCell ref="A19:D19"/>
    <mergeCell ref="A20:D20"/>
    <mergeCell ref="A18:D18"/>
    <mergeCell ref="C11:D11"/>
    <mergeCell ref="C12:D12"/>
    <mergeCell ref="C13:D13"/>
    <mergeCell ref="C17:D17"/>
  </mergeCells>
  <printOptions/>
  <pageMargins left="0.7900000000000001" right="0.39000000000000007" top="0.7900000000000001" bottom="0.7900000000000001" header="0.31" footer="0.31"/>
  <pageSetup horizontalDpi="600" verticalDpi="600" orientation="portrait" paperSize="9" r:id="rId1"/>
  <ignoredErrors>
    <ignoredError sqref="B12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06"/>
  <sheetViews>
    <sheetView zoomScalePageLayoutView="0" workbookViewId="0" topLeftCell="A1">
      <selection activeCell="Q299" sqref="Q299"/>
    </sheetView>
  </sheetViews>
  <sheetFormatPr defaultColWidth="9.140625" defaultRowHeight="12.75"/>
  <cols>
    <col min="1" max="1" width="6.57421875" style="27" customWidth="1"/>
    <col min="2" max="2" width="8.57421875" style="27" customWidth="1"/>
    <col min="3" max="3" width="33.421875" style="27" customWidth="1"/>
    <col min="4" max="4" width="5.00390625" style="27" customWidth="1"/>
    <col min="5" max="5" width="7.28125" style="27" customWidth="1"/>
    <col min="6" max="11" width="7.140625" style="27" customWidth="1"/>
    <col min="12" max="12" width="9.00390625" style="27" customWidth="1"/>
    <col min="13" max="13" width="9.421875" style="27" customWidth="1"/>
    <col min="14" max="15" width="8.421875" style="27" customWidth="1"/>
    <col min="16" max="16" width="9.421875" style="27" customWidth="1"/>
    <col min="17" max="16384" width="9.140625" style="27" customWidth="1"/>
  </cols>
  <sheetData>
    <row r="1" spans="1:16" s="167" customFormat="1" ht="12.75">
      <c r="A1" s="28" t="s">
        <v>261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67" customFormat="1" ht="12.75">
      <c r="A2" s="28" t="s">
        <v>262</v>
      </c>
      <c r="B2" s="3"/>
      <c r="C2" s="6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67" customFormat="1" ht="12.75">
      <c r="A3" s="28" t="s">
        <v>66</v>
      </c>
      <c r="B3" s="3"/>
      <c r="C3" s="6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67" customFormat="1" ht="12.75">
      <c r="A4" s="25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93" customFormat="1" ht="15.75">
      <c r="A5" s="262" t="s">
        <v>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1:16" s="93" customFormat="1" ht="15.75">
      <c r="A6" s="263" t="s">
        <v>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s="168" customFormat="1" ht="11.25">
      <c r="A7" s="264" t="s">
        <v>22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</row>
    <row r="8" spans="1:16" s="167" customFormat="1" ht="12.75">
      <c r="A8" s="29"/>
      <c r="B8" s="9"/>
      <c r="C8" s="10"/>
      <c r="D8" s="11"/>
      <c r="E8" s="12"/>
      <c r="F8" s="13"/>
      <c r="G8" s="12"/>
      <c r="H8" s="12"/>
      <c r="I8" s="12"/>
      <c r="J8" s="12"/>
      <c r="K8" s="12"/>
      <c r="L8" s="256" t="s">
        <v>23</v>
      </c>
      <c r="M8" s="256"/>
      <c r="N8" s="256"/>
      <c r="O8" s="265">
        <f>P302</f>
        <v>0</v>
      </c>
      <c r="P8" s="265"/>
    </row>
    <row r="9" spans="1:16" s="167" customFormat="1" ht="12.75">
      <c r="A9" s="15" t="s">
        <v>24</v>
      </c>
      <c r="B9" s="9"/>
      <c r="C9" s="10"/>
      <c r="D9" s="11"/>
      <c r="E9" s="12"/>
      <c r="F9" s="13"/>
      <c r="G9" s="12"/>
      <c r="H9" s="12"/>
      <c r="I9" s="12"/>
      <c r="J9" s="12"/>
      <c r="K9" s="12"/>
      <c r="L9" s="256" t="s">
        <v>303</v>
      </c>
      <c r="M9" s="256"/>
      <c r="N9" s="256"/>
      <c r="O9" s="256"/>
      <c r="P9" s="256"/>
    </row>
    <row r="10" spans="1:16" s="167" customFormat="1" ht="12.75">
      <c r="A10" s="15"/>
      <c r="B10" s="16"/>
      <c r="C10" s="10"/>
      <c r="D10" s="11"/>
      <c r="E10" s="12"/>
      <c r="F10" s="13"/>
      <c r="G10" s="12"/>
      <c r="H10" s="12"/>
      <c r="I10" s="12"/>
      <c r="J10" s="12"/>
      <c r="K10" s="12"/>
      <c r="L10" s="13"/>
      <c r="M10" s="12"/>
      <c r="N10" s="14"/>
      <c r="O10" s="12"/>
      <c r="P10" s="12"/>
    </row>
    <row r="11" spans="1:16" s="167" customFormat="1" ht="12.75">
      <c r="A11" s="17"/>
      <c r="B11" s="16"/>
      <c r="C11" s="18"/>
      <c r="D11" s="12"/>
      <c r="E11" s="12"/>
      <c r="F11" s="12"/>
      <c r="G11" s="12"/>
      <c r="H11" s="12"/>
      <c r="I11" s="12"/>
      <c r="J11" s="12"/>
      <c r="K11" s="12"/>
      <c r="L11" s="13"/>
      <c r="M11" s="12"/>
      <c r="N11" s="12"/>
      <c r="O11" s="12"/>
      <c r="P11" s="12"/>
    </row>
    <row r="12" spans="1:16" s="167" customFormat="1" ht="12.75">
      <c r="A12" s="257" t="s">
        <v>25</v>
      </c>
      <c r="B12" s="257" t="s">
        <v>26</v>
      </c>
      <c r="C12" s="258" t="s">
        <v>27</v>
      </c>
      <c r="D12" s="257" t="s">
        <v>28</v>
      </c>
      <c r="E12" s="266" t="s">
        <v>29</v>
      </c>
      <c r="F12" s="261" t="s">
        <v>30</v>
      </c>
      <c r="G12" s="261"/>
      <c r="H12" s="261"/>
      <c r="I12" s="261"/>
      <c r="J12" s="261"/>
      <c r="K12" s="261"/>
      <c r="L12" s="261" t="s">
        <v>31</v>
      </c>
      <c r="M12" s="261"/>
      <c r="N12" s="261"/>
      <c r="O12" s="261"/>
      <c r="P12" s="261"/>
    </row>
    <row r="13" spans="1:16" s="167" customFormat="1" ht="60">
      <c r="A13" s="257"/>
      <c r="B13" s="257"/>
      <c r="C13" s="258"/>
      <c r="D13" s="257"/>
      <c r="E13" s="266"/>
      <c r="F13" s="56" t="s">
        <v>32</v>
      </c>
      <c r="G13" s="56" t="s">
        <v>33</v>
      </c>
      <c r="H13" s="56" t="s">
        <v>34</v>
      </c>
      <c r="I13" s="56" t="s">
        <v>35</v>
      </c>
      <c r="J13" s="56" t="s">
        <v>36</v>
      </c>
      <c r="K13" s="56" t="s">
        <v>37</v>
      </c>
      <c r="L13" s="56" t="s">
        <v>38</v>
      </c>
      <c r="M13" s="56" t="s">
        <v>34</v>
      </c>
      <c r="N13" s="56" t="s">
        <v>35</v>
      </c>
      <c r="O13" s="56" t="s">
        <v>36</v>
      </c>
      <c r="P13" s="56" t="s">
        <v>39</v>
      </c>
    </row>
    <row r="14" spans="1:16" s="169" customFormat="1" ht="12">
      <c r="A14" s="135"/>
      <c r="B14" s="136"/>
      <c r="C14" s="137"/>
      <c r="D14" s="135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s="169" customFormat="1" ht="12">
      <c r="A15" s="179">
        <v>1</v>
      </c>
      <c r="B15" s="177"/>
      <c r="C15" s="176" t="s">
        <v>270</v>
      </c>
      <c r="D15" s="178"/>
      <c r="E15" s="180"/>
      <c r="F15" s="180"/>
      <c r="G15" s="180"/>
      <c r="H15" s="180"/>
      <c r="I15" s="180"/>
      <c r="J15" s="180"/>
      <c r="K15" s="181"/>
      <c r="L15" s="181"/>
      <c r="M15" s="181"/>
      <c r="N15" s="181"/>
      <c r="O15" s="181"/>
      <c r="P15" s="181"/>
    </row>
    <row r="16" spans="1:16" s="169" customFormat="1" ht="12">
      <c r="A16" s="135">
        <f>A15+1</f>
        <v>2</v>
      </c>
      <c r="B16" s="135"/>
      <c r="C16" s="140" t="s">
        <v>68</v>
      </c>
      <c r="D16" s="170"/>
      <c r="E16" s="146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s="169" customFormat="1" ht="12">
      <c r="A17" s="179">
        <v>2</v>
      </c>
      <c r="B17" s="135" t="s">
        <v>69</v>
      </c>
      <c r="C17" s="142" t="s">
        <v>71</v>
      </c>
      <c r="D17" s="135" t="s">
        <v>72</v>
      </c>
      <c r="E17" s="146">
        <v>801</v>
      </c>
      <c r="F17" s="139"/>
      <c r="G17" s="139"/>
      <c r="H17" s="139"/>
      <c r="I17" s="139"/>
      <c r="J17" s="139"/>
      <c r="K17" s="139">
        <f aca="true" t="shared" si="0" ref="K17:K51">SUM(H17:J17)</f>
        <v>0</v>
      </c>
      <c r="L17" s="139">
        <f aca="true" t="shared" si="1" ref="L17:L51">ROUND(E17*F17,2)</f>
        <v>0</v>
      </c>
      <c r="M17" s="139">
        <f aca="true" t="shared" si="2" ref="M17:M51">ROUND(E17*H17,2)</f>
        <v>0</v>
      </c>
      <c r="N17" s="139">
        <f aca="true" t="shared" si="3" ref="N17:N51">ROUND(E17*I17,2)</f>
        <v>0</v>
      </c>
      <c r="O17" s="139">
        <f aca="true" t="shared" si="4" ref="O17:O51">ROUND(E17*J17,2)</f>
        <v>0</v>
      </c>
      <c r="P17" s="139">
        <f aca="true" t="shared" si="5" ref="P17:P51">M17+N17+O17</f>
        <v>0</v>
      </c>
    </row>
    <row r="18" spans="1:16" s="169" customFormat="1" ht="12">
      <c r="A18" s="135">
        <f>A17+1</f>
        <v>3</v>
      </c>
      <c r="B18" s="135" t="s">
        <v>69</v>
      </c>
      <c r="C18" s="142" t="s">
        <v>75</v>
      </c>
      <c r="D18" s="170" t="s">
        <v>72</v>
      </c>
      <c r="E18" s="146">
        <v>634.7</v>
      </c>
      <c r="F18" s="139"/>
      <c r="G18" s="139"/>
      <c r="H18" s="139"/>
      <c r="I18" s="139"/>
      <c r="J18" s="139"/>
      <c r="K18" s="139">
        <f t="shared" si="0"/>
        <v>0</v>
      </c>
      <c r="L18" s="139">
        <f t="shared" si="1"/>
        <v>0</v>
      </c>
      <c r="M18" s="139">
        <f t="shared" si="2"/>
        <v>0</v>
      </c>
      <c r="N18" s="139">
        <f t="shared" si="3"/>
        <v>0</v>
      </c>
      <c r="O18" s="139">
        <f t="shared" si="4"/>
        <v>0</v>
      </c>
      <c r="P18" s="139">
        <f t="shared" si="5"/>
        <v>0</v>
      </c>
    </row>
    <row r="19" spans="1:16" s="169" customFormat="1" ht="24">
      <c r="A19" s="179">
        <v>3</v>
      </c>
      <c r="B19" s="135" t="s">
        <v>69</v>
      </c>
      <c r="C19" s="142" t="s">
        <v>76</v>
      </c>
      <c r="D19" s="170" t="s">
        <v>72</v>
      </c>
      <c r="E19" s="146">
        <v>12</v>
      </c>
      <c r="F19" s="139"/>
      <c r="G19" s="139"/>
      <c r="H19" s="139"/>
      <c r="I19" s="139"/>
      <c r="J19" s="139"/>
      <c r="K19" s="139">
        <f t="shared" si="0"/>
        <v>0</v>
      </c>
      <c r="L19" s="139">
        <f t="shared" si="1"/>
        <v>0</v>
      </c>
      <c r="M19" s="139">
        <f t="shared" si="2"/>
        <v>0</v>
      </c>
      <c r="N19" s="139">
        <f t="shared" si="3"/>
        <v>0</v>
      </c>
      <c r="O19" s="139">
        <f t="shared" si="4"/>
        <v>0</v>
      </c>
      <c r="P19" s="139">
        <f t="shared" si="5"/>
        <v>0</v>
      </c>
    </row>
    <row r="20" spans="1:16" s="169" customFormat="1" ht="24">
      <c r="A20" s="135">
        <f>A19+1</f>
        <v>4</v>
      </c>
      <c r="B20" s="135" t="s">
        <v>69</v>
      </c>
      <c r="C20" s="142" t="s">
        <v>77</v>
      </c>
      <c r="D20" s="170" t="s">
        <v>78</v>
      </c>
      <c r="E20" s="146">
        <v>80</v>
      </c>
      <c r="F20" s="139"/>
      <c r="G20" s="139"/>
      <c r="H20" s="139"/>
      <c r="I20" s="139"/>
      <c r="J20" s="139"/>
      <c r="K20" s="139">
        <f t="shared" si="0"/>
        <v>0</v>
      </c>
      <c r="L20" s="139">
        <f t="shared" si="1"/>
        <v>0</v>
      </c>
      <c r="M20" s="139">
        <f t="shared" si="2"/>
        <v>0</v>
      </c>
      <c r="N20" s="139">
        <f t="shared" si="3"/>
        <v>0</v>
      </c>
      <c r="O20" s="139">
        <f t="shared" si="4"/>
        <v>0</v>
      </c>
      <c r="P20" s="139">
        <f t="shared" si="5"/>
        <v>0</v>
      </c>
    </row>
    <row r="21" spans="1:16" s="169" customFormat="1" ht="24">
      <c r="A21" s="179">
        <v>4</v>
      </c>
      <c r="B21" s="135" t="s">
        <v>69</v>
      </c>
      <c r="C21" s="142" t="s">
        <v>82</v>
      </c>
      <c r="D21" s="135" t="s">
        <v>72</v>
      </c>
      <c r="E21" s="146">
        <v>115</v>
      </c>
      <c r="F21" s="139"/>
      <c r="G21" s="139"/>
      <c r="H21" s="139"/>
      <c r="I21" s="139"/>
      <c r="J21" s="139"/>
      <c r="K21" s="139">
        <f t="shared" si="0"/>
        <v>0</v>
      </c>
      <c r="L21" s="139">
        <f t="shared" si="1"/>
        <v>0</v>
      </c>
      <c r="M21" s="139">
        <f t="shared" si="2"/>
        <v>0</v>
      </c>
      <c r="N21" s="139">
        <f t="shared" si="3"/>
        <v>0</v>
      </c>
      <c r="O21" s="139">
        <f t="shared" si="4"/>
        <v>0</v>
      </c>
      <c r="P21" s="139">
        <f t="shared" si="5"/>
        <v>0</v>
      </c>
    </row>
    <row r="22" spans="1:16" s="169" customFormat="1" ht="36">
      <c r="A22" s="135">
        <f>A21+1</f>
        <v>5</v>
      </c>
      <c r="B22" s="135" t="s">
        <v>69</v>
      </c>
      <c r="C22" s="142" t="s">
        <v>83</v>
      </c>
      <c r="D22" s="135" t="s">
        <v>72</v>
      </c>
      <c r="E22" s="146">
        <v>298.8</v>
      </c>
      <c r="F22" s="139"/>
      <c r="G22" s="139"/>
      <c r="H22" s="139"/>
      <c r="I22" s="139"/>
      <c r="J22" s="139"/>
      <c r="K22" s="139">
        <f t="shared" si="0"/>
        <v>0</v>
      </c>
      <c r="L22" s="139">
        <f t="shared" si="1"/>
        <v>0</v>
      </c>
      <c r="M22" s="139">
        <f t="shared" si="2"/>
        <v>0</v>
      </c>
      <c r="N22" s="139">
        <f t="shared" si="3"/>
        <v>0</v>
      </c>
      <c r="O22" s="139">
        <f t="shared" si="4"/>
        <v>0</v>
      </c>
      <c r="P22" s="139">
        <f t="shared" si="5"/>
        <v>0</v>
      </c>
    </row>
    <row r="23" spans="1:16" s="169" customFormat="1" ht="12">
      <c r="A23" s="179">
        <v>5</v>
      </c>
      <c r="B23" s="135" t="s">
        <v>69</v>
      </c>
      <c r="C23" s="142" t="s">
        <v>84</v>
      </c>
      <c r="D23" s="135" t="s">
        <v>85</v>
      </c>
      <c r="E23" s="146">
        <v>9</v>
      </c>
      <c r="F23" s="139"/>
      <c r="G23" s="139"/>
      <c r="H23" s="139"/>
      <c r="I23" s="139"/>
      <c r="J23" s="139"/>
      <c r="K23" s="139">
        <f t="shared" si="0"/>
        <v>0</v>
      </c>
      <c r="L23" s="139">
        <f t="shared" si="1"/>
        <v>0</v>
      </c>
      <c r="M23" s="139">
        <f t="shared" si="2"/>
        <v>0</v>
      </c>
      <c r="N23" s="139">
        <f t="shared" si="3"/>
        <v>0</v>
      </c>
      <c r="O23" s="139">
        <f t="shared" si="4"/>
        <v>0</v>
      </c>
      <c r="P23" s="139">
        <f t="shared" si="5"/>
        <v>0</v>
      </c>
    </row>
    <row r="24" spans="1:16" s="169" customFormat="1" ht="12">
      <c r="A24" s="135">
        <f>A23+1</f>
        <v>6</v>
      </c>
      <c r="B24" s="135"/>
      <c r="C24" s="137" t="s">
        <v>9</v>
      </c>
      <c r="D24" s="135"/>
      <c r="E24" s="146"/>
      <c r="F24" s="139"/>
      <c r="G24" s="139"/>
      <c r="H24" s="139"/>
      <c r="I24" s="139"/>
      <c r="J24" s="139"/>
      <c r="K24" s="139">
        <f t="shared" si="0"/>
        <v>0</v>
      </c>
      <c r="L24" s="139">
        <f t="shared" si="1"/>
        <v>0</v>
      </c>
      <c r="M24" s="139">
        <f t="shared" si="2"/>
        <v>0</v>
      </c>
      <c r="N24" s="139">
        <f t="shared" si="3"/>
        <v>0</v>
      </c>
      <c r="O24" s="139">
        <f t="shared" si="4"/>
        <v>0</v>
      </c>
      <c r="P24" s="139">
        <f t="shared" si="5"/>
        <v>0</v>
      </c>
    </row>
    <row r="25" spans="1:16" s="169" customFormat="1" ht="12">
      <c r="A25" s="179">
        <v>6</v>
      </c>
      <c r="B25" s="135" t="s">
        <v>91</v>
      </c>
      <c r="C25" s="144" t="s">
        <v>92</v>
      </c>
      <c r="D25" s="135" t="s">
        <v>85</v>
      </c>
      <c r="E25" s="146">
        <v>0.6</v>
      </c>
      <c r="F25" s="139"/>
      <c r="G25" s="139"/>
      <c r="H25" s="139"/>
      <c r="I25" s="139"/>
      <c r="J25" s="139"/>
      <c r="K25" s="139">
        <f t="shared" si="0"/>
        <v>0</v>
      </c>
      <c r="L25" s="139">
        <f t="shared" si="1"/>
        <v>0</v>
      </c>
      <c r="M25" s="139">
        <f t="shared" si="2"/>
        <v>0</v>
      </c>
      <c r="N25" s="139">
        <f t="shared" si="3"/>
        <v>0</v>
      </c>
      <c r="O25" s="139">
        <f t="shared" si="4"/>
        <v>0</v>
      </c>
      <c r="P25" s="139">
        <f t="shared" si="5"/>
        <v>0</v>
      </c>
    </row>
    <row r="26" spans="1:16" s="169" customFormat="1" ht="36">
      <c r="A26" s="135">
        <f>A25+1</f>
        <v>7</v>
      </c>
      <c r="B26" s="135" t="s">
        <v>91</v>
      </c>
      <c r="C26" s="143" t="s">
        <v>93</v>
      </c>
      <c r="D26" s="135" t="s">
        <v>85</v>
      </c>
      <c r="E26" s="146">
        <v>3</v>
      </c>
      <c r="F26" s="139"/>
      <c r="G26" s="139"/>
      <c r="H26" s="139"/>
      <c r="I26" s="139"/>
      <c r="J26" s="139"/>
      <c r="K26" s="139">
        <f t="shared" si="0"/>
        <v>0</v>
      </c>
      <c r="L26" s="139">
        <f t="shared" si="1"/>
        <v>0</v>
      </c>
      <c r="M26" s="139">
        <f t="shared" si="2"/>
        <v>0</v>
      </c>
      <c r="N26" s="139">
        <f t="shared" si="3"/>
        <v>0</v>
      </c>
      <c r="O26" s="139">
        <f t="shared" si="4"/>
        <v>0</v>
      </c>
      <c r="P26" s="139">
        <f t="shared" si="5"/>
        <v>0</v>
      </c>
    </row>
    <row r="27" spans="1:16" s="169" customFormat="1" ht="24">
      <c r="A27" s="179">
        <v>7</v>
      </c>
      <c r="B27" s="135" t="s">
        <v>91</v>
      </c>
      <c r="C27" s="143" t="s">
        <v>94</v>
      </c>
      <c r="D27" s="135" t="s">
        <v>72</v>
      </c>
      <c r="E27" s="146">
        <v>238</v>
      </c>
      <c r="F27" s="139"/>
      <c r="G27" s="139"/>
      <c r="H27" s="139"/>
      <c r="I27" s="139"/>
      <c r="J27" s="139"/>
      <c r="K27" s="139">
        <f>SUM(H27:J27)</f>
        <v>0</v>
      </c>
      <c r="L27" s="139">
        <f>ROUND(E27*F27,2)</f>
        <v>0</v>
      </c>
      <c r="M27" s="139">
        <f>ROUND(E27*H27,2)</f>
        <v>0</v>
      </c>
      <c r="N27" s="139">
        <f>ROUND(E27*I27,2)</f>
        <v>0</v>
      </c>
      <c r="O27" s="139">
        <f>ROUND(E27*J27,2)</f>
        <v>0</v>
      </c>
      <c r="P27" s="139">
        <f>M27+N27+O27</f>
        <v>0</v>
      </c>
    </row>
    <row r="28" spans="1:16" s="169" customFormat="1" ht="12">
      <c r="A28" s="135">
        <f>A27+1</f>
        <v>8</v>
      </c>
      <c r="B28" s="135"/>
      <c r="C28" s="137" t="s">
        <v>10</v>
      </c>
      <c r="D28" s="170"/>
      <c r="E28" s="146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</row>
    <row r="29" spans="1:16" s="169" customFormat="1" ht="12">
      <c r="A29" s="179">
        <v>8</v>
      </c>
      <c r="B29" s="135"/>
      <c r="C29" s="145" t="s">
        <v>96</v>
      </c>
      <c r="D29" s="170"/>
      <c r="E29" s="146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1:16" s="169" customFormat="1" ht="12">
      <c r="A30" s="135">
        <f>A29+1</f>
        <v>9</v>
      </c>
      <c r="B30" s="135" t="s">
        <v>97</v>
      </c>
      <c r="C30" s="141" t="s">
        <v>98</v>
      </c>
      <c r="D30" s="135" t="s">
        <v>72</v>
      </c>
      <c r="E30" s="146">
        <v>801</v>
      </c>
      <c r="F30" s="139"/>
      <c r="G30" s="139"/>
      <c r="H30" s="139"/>
      <c r="I30" s="139"/>
      <c r="J30" s="139"/>
      <c r="K30" s="139">
        <f t="shared" si="0"/>
        <v>0</v>
      </c>
      <c r="L30" s="139">
        <f t="shared" si="1"/>
        <v>0</v>
      </c>
      <c r="M30" s="139">
        <f t="shared" si="2"/>
        <v>0</v>
      </c>
      <c r="N30" s="139">
        <f t="shared" si="3"/>
        <v>0</v>
      </c>
      <c r="O30" s="139">
        <f t="shared" si="4"/>
        <v>0</v>
      </c>
      <c r="P30" s="139">
        <f t="shared" si="5"/>
        <v>0</v>
      </c>
    </row>
    <row r="31" spans="1:16" s="169" customFormat="1" ht="12">
      <c r="A31" s="179">
        <v>9</v>
      </c>
      <c r="B31" s="135" t="s">
        <v>97</v>
      </c>
      <c r="C31" s="141" t="s">
        <v>99</v>
      </c>
      <c r="D31" s="135" t="s">
        <v>72</v>
      </c>
      <c r="E31" s="146">
        <v>24.6</v>
      </c>
      <c r="F31" s="139"/>
      <c r="G31" s="139"/>
      <c r="H31" s="139"/>
      <c r="I31" s="139"/>
      <c r="J31" s="139"/>
      <c r="K31" s="139">
        <f t="shared" si="0"/>
        <v>0</v>
      </c>
      <c r="L31" s="139">
        <f t="shared" si="1"/>
        <v>0</v>
      </c>
      <c r="M31" s="139">
        <f t="shared" si="2"/>
        <v>0</v>
      </c>
      <c r="N31" s="139">
        <f t="shared" si="3"/>
        <v>0</v>
      </c>
      <c r="O31" s="139">
        <f t="shared" si="4"/>
        <v>0</v>
      </c>
      <c r="P31" s="139">
        <f t="shared" si="5"/>
        <v>0</v>
      </c>
    </row>
    <row r="32" spans="1:16" s="169" customFormat="1" ht="12">
      <c r="A32" s="135">
        <f>A31+1</f>
        <v>10</v>
      </c>
      <c r="B32" s="135" t="s">
        <v>97</v>
      </c>
      <c r="C32" s="143" t="s">
        <v>100</v>
      </c>
      <c r="D32" s="135" t="s">
        <v>72</v>
      </c>
      <c r="E32" s="146">
        <v>801</v>
      </c>
      <c r="F32" s="139"/>
      <c r="G32" s="139"/>
      <c r="H32" s="139"/>
      <c r="I32" s="139"/>
      <c r="J32" s="139"/>
      <c r="K32" s="139">
        <f t="shared" si="0"/>
        <v>0</v>
      </c>
      <c r="L32" s="139">
        <f t="shared" si="1"/>
        <v>0</v>
      </c>
      <c r="M32" s="139">
        <f t="shared" si="2"/>
        <v>0</v>
      </c>
      <c r="N32" s="139">
        <f t="shared" si="3"/>
        <v>0</v>
      </c>
      <c r="O32" s="139">
        <f t="shared" si="4"/>
        <v>0</v>
      </c>
      <c r="P32" s="139">
        <f t="shared" si="5"/>
        <v>0</v>
      </c>
    </row>
    <row r="33" spans="1:16" s="169" customFormat="1" ht="24">
      <c r="A33" s="179">
        <v>10</v>
      </c>
      <c r="B33" s="135" t="s">
        <v>97</v>
      </c>
      <c r="C33" s="143" t="s">
        <v>102</v>
      </c>
      <c r="D33" s="135" t="s">
        <v>72</v>
      </c>
      <c r="E33" s="146">
        <v>801</v>
      </c>
      <c r="F33" s="139"/>
      <c r="G33" s="139"/>
      <c r="H33" s="139"/>
      <c r="I33" s="139"/>
      <c r="J33" s="139"/>
      <c r="K33" s="139">
        <f t="shared" si="0"/>
        <v>0</v>
      </c>
      <c r="L33" s="139">
        <f t="shared" si="1"/>
        <v>0</v>
      </c>
      <c r="M33" s="139">
        <f t="shared" si="2"/>
        <v>0</v>
      </c>
      <c r="N33" s="139">
        <f t="shared" si="3"/>
        <v>0</v>
      </c>
      <c r="O33" s="139">
        <f t="shared" si="4"/>
        <v>0</v>
      </c>
      <c r="P33" s="139">
        <f t="shared" si="5"/>
        <v>0</v>
      </c>
    </row>
    <row r="34" spans="1:16" s="169" customFormat="1" ht="24">
      <c r="A34" s="135">
        <f>A33+1</f>
        <v>11</v>
      </c>
      <c r="B34" s="135" t="s">
        <v>97</v>
      </c>
      <c r="C34" s="143" t="s">
        <v>104</v>
      </c>
      <c r="D34" s="135" t="s">
        <v>72</v>
      </c>
      <c r="E34" s="146">
        <v>115</v>
      </c>
      <c r="F34" s="139"/>
      <c r="G34" s="139"/>
      <c r="H34" s="139"/>
      <c r="I34" s="139"/>
      <c r="J34" s="139"/>
      <c r="K34" s="139">
        <f t="shared" si="0"/>
        <v>0</v>
      </c>
      <c r="L34" s="139">
        <f t="shared" si="1"/>
        <v>0</v>
      </c>
      <c r="M34" s="139">
        <f t="shared" si="2"/>
        <v>0</v>
      </c>
      <c r="N34" s="139">
        <f t="shared" si="3"/>
        <v>0</v>
      </c>
      <c r="O34" s="139">
        <f t="shared" si="4"/>
        <v>0</v>
      </c>
      <c r="P34" s="139">
        <f t="shared" si="5"/>
        <v>0</v>
      </c>
    </row>
    <row r="35" spans="1:16" s="169" customFormat="1" ht="12">
      <c r="A35" s="179">
        <v>11</v>
      </c>
      <c r="B35" s="135" t="s">
        <v>97</v>
      </c>
      <c r="C35" s="143" t="s">
        <v>105</v>
      </c>
      <c r="D35" s="135" t="s">
        <v>78</v>
      </c>
      <c r="E35" s="146">
        <v>73.8</v>
      </c>
      <c r="F35" s="139"/>
      <c r="G35" s="139"/>
      <c r="H35" s="139"/>
      <c r="I35" s="139"/>
      <c r="J35" s="139"/>
      <c r="K35" s="139">
        <f t="shared" si="0"/>
        <v>0</v>
      </c>
      <c r="L35" s="139">
        <f t="shared" si="1"/>
        <v>0</v>
      </c>
      <c r="M35" s="139">
        <f t="shared" si="2"/>
        <v>0</v>
      </c>
      <c r="N35" s="139">
        <f t="shared" si="3"/>
        <v>0</v>
      </c>
      <c r="O35" s="139">
        <f t="shared" si="4"/>
        <v>0</v>
      </c>
      <c r="P35" s="139">
        <f t="shared" si="5"/>
        <v>0</v>
      </c>
    </row>
    <row r="36" spans="1:16" s="169" customFormat="1" ht="24">
      <c r="A36" s="135">
        <f>A35+1</f>
        <v>12</v>
      </c>
      <c r="B36" s="135" t="s">
        <v>97</v>
      </c>
      <c r="C36" s="143" t="s">
        <v>107</v>
      </c>
      <c r="D36" s="135" t="s">
        <v>78</v>
      </c>
      <c r="E36" s="146">
        <v>73.8</v>
      </c>
      <c r="F36" s="139"/>
      <c r="G36" s="139"/>
      <c r="H36" s="139"/>
      <c r="I36" s="139"/>
      <c r="J36" s="139"/>
      <c r="K36" s="139">
        <f t="shared" si="0"/>
        <v>0</v>
      </c>
      <c r="L36" s="139">
        <f t="shared" si="1"/>
        <v>0</v>
      </c>
      <c r="M36" s="139">
        <f t="shared" si="2"/>
        <v>0</v>
      </c>
      <c r="N36" s="139">
        <f t="shared" si="3"/>
        <v>0</v>
      </c>
      <c r="O36" s="139">
        <f t="shared" si="4"/>
        <v>0</v>
      </c>
      <c r="P36" s="139">
        <f t="shared" si="5"/>
        <v>0</v>
      </c>
    </row>
    <row r="37" spans="1:16" s="169" customFormat="1" ht="12">
      <c r="A37" s="179">
        <v>12</v>
      </c>
      <c r="B37" s="135"/>
      <c r="C37" s="145" t="s">
        <v>108</v>
      </c>
      <c r="D37" s="135"/>
      <c r="E37" s="146"/>
      <c r="F37" s="139"/>
      <c r="G37" s="139"/>
      <c r="H37" s="139"/>
      <c r="I37" s="139"/>
      <c r="J37" s="139"/>
      <c r="K37" s="139">
        <f t="shared" si="0"/>
        <v>0</v>
      </c>
      <c r="L37" s="139">
        <f t="shared" si="1"/>
        <v>0</v>
      </c>
      <c r="M37" s="139">
        <f t="shared" si="2"/>
        <v>0</v>
      </c>
      <c r="N37" s="139">
        <f t="shared" si="3"/>
        <v>0</v>
      </c>
      <c r="O37" s="139">
        <f t="shared" si="4"/>
        <v>0</v>
      </c>
      <c r="P37" s="139">
        <f t="shared" si="5"/>
        <v>0</v>
      </c>
    </row>
    <row r="38" spans="1:16" s="169" customFormat="1" ht="12">
      <c r="A38" s="135">
        <f>A37+1</f>
        <v>13</v>
      </c>
      <c r="B38" s="135" t="s">
        <v>97</v>
      </c>
      <c r="C38" s="143" t="s">
        <v>109</v>
      </c>
      <c r="D38" s="135" t="s">
        <v>72</v>
      </c>
      <c r="E38" s="146">
        <v>28.6</v>
      </c>
      <c r="F38" s="139"/>
      <c r="G38" s="139"/>
      <c r="H38" s="139"/>
      <c r="I38" s="139"/>
      <c r="J38" s="139"/>
      <c r="K38" s="139">
        <f t="shared" si="0"/>
        <v>0</v>
      </c>
      <c r="L38" s="139">
        <f t="shared" si="1"/>
        <v>0</v>
      </c>
      <c r="M38" s="139">
        <f t="shared" si="2"/>
        <v>0</v>
      </c>
      <c r="N38" s="139">
        <f t="shared" si="3"/>
        <v>0</v>
      </c>
      <c r="O38" s="139">
        <f t="shared" si="4"/>
        <v>0</v>
      </c>
      <c r="P38" s="139">
        <f t="shared" si="5"/>
        <v>0</v>
      </c>
    </row>
    <row r="39" spans="1:16" s="169" customFormat="1" ht="12">
      <c r="A39" s="179">
        <v>13</v>
      </c>
      <c r="B39" s="135" t="s">
        <v>97</v>
      </c>
      <c r="C39" s="143" t="s">
        <v>110</v>
      </c>
      <c r="D39" s="135" t="s">
        <v>72</v>
      </c>
      <c r="E39" s="146">
        <v>634.7</v>
      </c>
      <c r="F39" s="139"/>
      <c r="G39" s="139"/>
      <c r="H39" s="139"/>
      <c r="I39" s="139"/>
      <c r="J39" s="139"/>
      <c r="K39" s="139">
        <f t="shared" si="0"/>
        <v>0</v>
      </c>
      <c r="L39" s="139">
        <f t="shared" si="1"/>
        <v>0</v>
      </c>
      <c r="M39" s="139">
        <f t="shared" si="2"/>
        <v>0</v>
      </c>
      <c r="N39" s="139">
        <f t="shared" si="3"/>
        <v>0</v>
      </c>
      <c r="O39" s="139">
        <f t="shared" si="4"/>
        <v>0</v>
      </c>
      <c r="P39" s="139">
        <f t="shared" si="5"/>
        <v>0</v>
      </c>
    </row>
    <row r="40" spans="1:16" s="169" customFormat="1" ht="12">
      <c r="A40" s="135">
        <f>A39+1</f>
        <v>14</v>
      </c>
      <c r="B40" s="135" t="s">
        <v>97</v>
      </c>
      <c r="C40" s="143" t="s">
        <v>111</v>
      </c>
      <c r="D40" s="135" t="s">
        <v>72</v>
      </c>
      <c r="E40" s="146">
        <v>634.7</v>
      </c>
      <c r="F40" s="139"/>
      <c r="G40" s="139"/>
      <c r="H40" s="139"/>
      <c r="I40" s="139"/>
      <c r="J40" s="139"/>
      <c r="K40" s="139">
        <f t="shared" si="0"/>
        <v>0</v>
      </c>
      <c r="L40" s="139">
        <f t="shared" si="1"/>
        <v>0</v>
      </c>
      <c r="M40" s="139">
        <f t="shared" si="2"/>
        <v>0</v>
      </c>
      <c r="N40" s="139">
        <f t="shared" si="3"/>
        <v>0</v>
      </c>
      <c r="O40" s="139">
        <f t="shared" si="4"/>
        <v>0</v>
      </c>
      <c r="P40" s="139">
        <f t="shared" si="5"/>
        <v>0</v>
      </c>
    </row>
    <row r="41" spans="1:16" s="169" customFormat="1" ht="12">
      <c r="A41" s="179">
        <v>14</v>
      </c>
      <c r="B41" s="135"/>
      <c r="C41" s="145" t="s">
        <v>113</v>
      </c>
      <c r="D41" s="170"/>
      <c r="E41" s="146"/>
      <c r="F41" s="139"/>
      <c r="G41" s="139"/>
      <c r="H41" s="139"/>
      <c r="I41" s="139"/>
      <c r="J41" s="139"/>
      <c r="K41" s="139">
        <f t="shared" si="0"/>
        <v>0</v>
      </c>
      <c r="L41" s="139">
        <f t="shared" si="1"/>
        <v>0</v>
      </c>
      <c r="M41" s="139">
        <f t="shared" si="2"/>
        <v>0</v>
      </c>
      <c r="N41" s="139">
        <f t="shared" si="3"/>
        <v>0</v>
      </c>
      <c r="O41" s="139">
        <f t="shared" si="4"/>
        <v>0</v>
      </c>
      <c r="P41" s="139">
        <f t="shared" si="5"/>
        <v>0</v>
      </c>
    </row>
    <row r="42" spans="1:16" s="175" customFormat="1" ht="12">
      <c r="A42" s="135">
        <f>A41+1</f>
        <v>15</v>
      </c>
      <c r="B42" s="171" t="s">
        <v>97</v>
      </c>
      <c r="C42" s="172" t="s">
        <v>285</v>
      </c>
      <c r="D42" s="171" t="s">
        <v>78</v>
      </c>
      <c r="E42" s="173">
        <v>87</v>
      </c>
      <c r="F42" s="174"/>
      <c r="G42" s="174"/>
      <c r="H42" s="174"/>
      <c r="I42" s="174"/>
      <c r="J42" s="174"/>
      <c r="K42" s="174">
        <f t="shared" si="0"/>
        <v>0</v>
      </c>
      <c r="L42" s="174">
        <f t="shared" si="1"/>
        <v>0</v>
      </c>
      <c r="M42" s="174">
        <f t="shared" si="2"/>
        <v>0</v>
      </c>
      <c r="N42" s="174">
        <f t="shared" si="3"/>
        <v>0</v>
      </c>
      <c r="O42" s="174">
        <f t="shared" si="4"/>
        <v>0</v>
      </c>
      <c r="P42" s="174">
        <f t="shared" si="5"/>
        <v>0</v>
      </c>
    </row>
    <row r="43" spans="1:16" s="169" customFormat="1" ht="24">
      <c r="A43" s="179">
        <v>15</v>
      </c>
      <c r="B43" s="135" t="s">
        <v>97</v>
      </c>
      <c r="C43" s="143" t="s">
        <v>114</v>
      </c>
      <c r="D43" s="170" t="s">
        <v>72</v>
      </c>
      <c r="E43" s="146">
        <v>238</v>
      </c>
      <c r="F43" s="139"/>
      <c r="G43" s="139"/>
      <c r="H43" s="139"/>
      <c r="I43" s="139"/>
      <c r="J43" s="139"/>
      <c r="K43" s="174">
        <f>SUM(H43:J43)</f>
        <v>0</v>
      </c>
      <c r="L43" s="174">
        <f>ROUND(E43*F43,2)</f>
        <v>0</v>
      </c>
      <c r="M43" s="174">
        <f>ROUND(E43*H43,2)</f>
        <v>0</v>
      </c>
      <c r="N43" s="174">
        <f>ROUND(E43*I43,2)</f>
        <v>0</v>
      </c>
      <c r="O43" s="174">
        <f>ROUND(E43*J43,2)</f>
        <v>0</v>
      </c>
      <c r="P43" s="174">
        <f>M43+N43+O43</f>
        <v>0</v>
      </c>
    </row>
    <row r="44" spans="1:16" s="169" customFormat="1" ht="24">
      <c r="A44" s="135">
        <f>A43+1</f>
        <v>16</v>
      </c>
      <c r="B44" s="135" t="s">
        <v>89</v>
      </c>
      <c r="C44" s="142" t="s">
        <v>120</v>
      </c>
      <c r="D44" s="170" t="s">
        <v>78</v>
      </c>
      <c r="E44" s="146">
        <v>80</v>
      </c>
      <c r="F44" s="139"/>
      <c r="G44" s="139"/>
      <c r="H44" s="139"/>
      <c r="I44" s="139"/>
      <c r="J44" s="139"/>
      <c r="K44" s="139">
        <f t="shared" si="0"/>
        <v>0</v>
      </c>
      <c r="L44" s="139">
        <f t="shared" si="1"/>
        <v>0</v>
      </c>
      <c r="M44" s="139">
        <f t="shared" si="2"/>
        <v>0</v>
      </c>
      <c r="N44" s="139">
        <f t="shared" si="3"/>
        <v>0</v>
      </c>
      <c r="O44" s="139">
        <f t="shared" si="4"/>
        <v>0</v>
      </c>
      <c r="P44" s="139">
        <f t="shared" si="5"/>
        <v>0</v>
      </c>
    </row>
    <row r="45" spans="1:16" s="169" customFormat="1" ht="12">
      <c r="A45" s="179">
        <v>16</v>
      </c>
      <c r="B45" s="135" t="s">
        <v>89</v>
      </c>
      <c r="C45" s="130" t="s">
        <v>121</v>
      </c>
      <c r="D45" s="170" t="s">
        <v>72</v>
      </c>
      <c r="E45" s="146">
        <v>55</v>
      </c>
      <c r="F45" s="139"/>
      <c r="G45" s="139"/>
      <c r="H45" s="139"/>
      <c r="I45" s="139"/>
      <c r="J45" s="139"/>
      <c r="K45" s="139">
        <f t="shared" si="0"/>
        <v>0</v>
      </c>
      <c r="L45" s="139">
        <f t="shared" si="1"/>
        <v>0</v>
      </c>
      <c r="M45" s="139">
        <f t="shared" si="2"/>
        <v>0</v>
      </c>
      <c r="N45" s="139">
        <f t="shared" si="3"/>
        <v>0</v>
      </c>
      <c r="O45" s="139">
        <f t="shared" si="4"/>
        <v>0</v>
      </c>
      <c r="P45" s="139">
        <f t="shared" si="5"/>
        <v>0</v>
      </c>
    </row>
    <row r="46" spans="1:16" s="169" customFormat="1" ht="12">
      <c r="A46" s="135">
        <f>A45+1</f>
        <v>17</v>
      </c>
      <c r="B46" s="135" t="s">
        <v>89</v>
      </c>
      <c r="C46" s="141" t="s">
        <v>281</v>
      </c>
      <c r="D46" s="170" t="s">
        <v>72</v>
      </c>
      <c r="E46" s="146">
        <v>55</v>
      </c>
      <c r="F46" s="139"/>
      <c r="G46" s="139"/>
      <c r="H46" s="139"/>
      <c r="I46" s="139"/>
      <c r="J46" s="139"/>
      <c r="K46" s="139">
        <f t="shared" si="0"/>
        <v>0</v>
      </c>
      <c r="L46" s="139">
        <f t="shared" si="1"/>
        <v>0</v>
      </c>
      <c r="M46" s="139">
        <f t="shared" si="2"/>
        <v>0</v>
      </c>
      <c r="N46" s="139">
        <f t="shared" si="3"/>
        <v>0</v>
      </c>
      <c r="O46" s="139">
        <f t="shared" si="4"/>
        <v>0</v>
      </c>
      <c r="P46" s="139">
        <f t="shared" si="5"/>
        <v>0</v>
      </c>
    </row>
    <row r="47" spans="1:16" s="169" customFormat="1" ht="12">
      <c r="A47" s="179">
        <v>17</v>
      </c>
      <c r="B47" s="135"/>
      <c r="C47" s="140" t="s">
        <v>125</v>
      </c>
      <c r="D47" s="170"/>
      <c r="E47" s="146"/>
      <c r="F47" s="139"/>
      <c r="G47" s="139"/>
      <c r="H47" s="139"/>
      <c r="I47" s="139"/>
      <c r="J47" s="139"/>
      <c r="K47" s="139">
        <f t="shared" si="0"/>
        <v>0</v>
      </c>
      <c r="L47" s="139">
        <f t="shared" si="1"/>
        <v>0</v>
      </c>
      <c r="M47" s="139">
        <f t="shared" si="2"/>
        <v>0</v>
      </c>
      <c r="N47" s="139">
        <f t="shared" si="3"/>
        <v>0</v>
      </c>
      <c r="O47" s="139">
        <f t="shared" si="4"/>
        <v>0</v>
      </c>
      <c r="P47" s="139">
        <f t="shared" si="5"/>
        <v>0</v>
      </c>
    </row>
    <row r="48" spans="1:16" s="169" customFormat="1" ht="24">
      <c r="A48" s="135">
        <f>A47+1</f>
        <v>18</v>
      </c>
      <c r="B48" s="135" t="s">
        <v>69</v>
      </c>
      <c r="C48" s="141" t="s">
        <v>280</v>
      </c>
      <c r="D48" s="170" t="s">
        <v>70</v>
      </c>
      <c r="E48" s="146">
        <v>1</v>
      </c>
      <c r="F48" s="139"/>
      <c r="G48" s="139"/>
      <c r="H48" s="139"/>
      <c r="I48" s="139"/>
      <c r="J48" s="139"/>
      <c r="K48" s="139">
        <f t="shared" si="0"/>
        <v>0</v>
      </c>
      <c r="L48" s="139">
        <f t="shared" si="1"/>
        <v>0</v>
      </c>
      <c r="M48" s="139">
        <f t="shared" si="2"/>
        <v>0</v>
      </c>
      <c r="N48" s="139">
        <f t="shared" si="3"/>
        <v>0</v>
      </c>
      <c r="O48" s="139">
        <f t="shared" si="4"/>
        <v>0</v>
      </c>
      <c r="P48" s="139">
        <f t="shared" si="5"/>
        <v>0</v>
      </c>
    </row>
    <row r="49" spans="1:16" s="169" customFormat="1" ht="24">
      <c r="A49" s="179">
        <v>18</v>
      </c>
      <c r="B49" s="135" t="s">
        <v>69</v>
      </c>
      <c r="C49" s="141" t="s">
        <v>126</v>
      </c>
      <c r="D49" s="170" t="s">
        <v>70</v>
      </c>
      <c r="E49" s="146">
        <v>1</v>
      </c>
      <c r="F49" s="139"/>
      <c r="G49" s="139"/>
      <c r="H49" s="139"/>
      <c r="I49" s="139"/>
      <c r="J49" s="139"/>
      <c r="K49" s="139">
        <f t="shared" si="0"/>
        <v>0</v>
      </c>
      <c r="L49" s="139">
        <f t="shared" si="1"/>
        <v>0</v>
      </c>
      <c r="M49" s="139">
        <f t="shared" si="2"/>
        <v>0</v>
      </c>
      <c r="N49" s="139">
        <f t="shared" si="3"/>
        <v>0</v>
      </c>
      <c r="O49" s="139">
        <f t="shared" si="4"/>
        <v>0</v>
      </c>
      <c r="P49" s="139">
        <f t="shared" si="5"/>
        <v>0</v>
      </c>
    </row>
    <row r="50" spans="1:16" s="169" customFormat="1" ht="12">
      <c r="A50" s="135">
        <f>A49+1</f>
        <v>19</v>
      </c>
      <c r="B50" s="135" t="s">
        <v>69</v>
      </c>
      <c r="C50" s="148" t="s">
        <v>127</v>
      </c>
      <c r="D50" s="170" t="s">
        <v>70</v>
      </c>
      <c r="E50" s="146">
        <v>1</v>
      </c>
      <c r="F50" s="139"/>
      <c r="G50" s="139"/>
      <c r="H50" s="139"/>
      <c r="I50" s="139"/>
      <c r="J50" s="139"/>
      <c r="K50" s="139">
        <f t="shared" si="0"/>
        <v>0</v>
      </c>
      <c r="L50" s="139">
        <f t="shared" si="1"/>
        <v>0</v>
      </c>
      <c r="M50" s="139">
        <f t="shared" si="2"/>
        <v>0</v>
      </c>
      <c r="N50" s="139">
        <f t="shared" si="3"/>
        <v>0</v>
      </c>
      <c r="O50" s="139">
        <f t="shared" si="4"/>
        <v>0</v>
      </c>
      <c r="P50" s="139">
        <f t="shared" si="5"/>
        <v>0</v>
      </c>
    </row>
    <row r="51" spans="1:16" s="169" customFormat="1" ht="24">
      <c r="A51" s="179">
        <v>19</v>
      </c>
      <c r="B51" s="135" t="s">
        <v>69</v>
      </c>
      <c r="C51" s="148" t="s">
        <v>128</v>
      </c>
      <c r="D51" s="170" t="s">
        <v>70</v>
      </c>
      <c r="E51" s="146">
        <v>1</v>
      </c>
      <c r="F51" s="139"/>
      <c r="G51" s="139"/>
      <c r="H51" s="139"/>
      <c r="I51" s="139"/>
      <c r="J51" s="139"/>
      <c r="K51" s="139">
        <f t="shared" si="0"/>
        <v>0</v>
      </c>
      <c r="L51" s="139">
        <f t="shared" si="1"/>
        <v>0</v>
      </c>
      <c r="M51" s="139">
        <f t="shared" si="2"/>
        <v>0</v>
      </c>
      <c r="N51" s="139">
        <f t="shared" si="3"/>
        <v>0</v>
      </c>
      <c r="O51" s="139">
        <f t="shared" si="4"/>
        <v>0</v>
      </c>
      <c r="P51" s="139">
        <f t="shared" si="5"/>
        <v>0</v>
      </c>
    </row>
    <row r="52" spans="1:16" s="169" customFormat="1" ht="12">
      <c r="A52" s="135">
        <f>A51+1</f>
        <v>20</v>
      </c>
      <c r="B52" s="177"/>
      <c r="C52" s="176" t="s">
        <v>271</v>
      </c>
      <c r="D52" s="178"/>
      <c r="E52" s="180"/>
      <c r="F52" s="180"/>
      <c r="G52" s="180"/>
      <c r="H52" s="180"/>
      <c r="I52" s="180"/>
      <c r="J52" s="180"/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</row>
    <row r="53" spans="1:16" s="169" customFormat="1" ht="12">
      <c r="A53" s="179">
        <v>20</v>
      </c>
      <c r="B53" s="135"/>
      <c r="C53" s="140" t="s">
        <v>68</v>
      </c>
      <c r="D53" s="170"/>
      <c r="E53" s="146"/>
      <c r="F53" s="139"/>
      <c r="G53" s="139"/>
      <c r="H53" s="139"/>
      <c r="I53" s="139"/>
      <c r="J53" s="139"/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</row>
    <row r="54" spans="1:16" s="169" customFormat="1" ht="12">
      <c r="A54" s="135">
        <f>A53+1</f>
        <v>21</v>
      </c>
      <c r="B54" s="135" t="s">
        <v>69</v>
      </c>
      <c r="C54" s="142" t="s">
        <v>71</v>
      </c>
      <c r="D54" s="135" t="s">
        <v>72</v>
      </c>
      <c r="E54" s="146">
        <v>198.4</v>
      </c>
      <c r="F54" s="139"/>
      <c r="G54" s="139"/>
      <c r="H54" s="139"/>
      <c r="I54" s="139"/>
      <c r="J54" s="139"/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0</v>
      </c>
    </row>
    <row r="55" spans="1:16" s="169" customFormat="1" ht="24">
      <c r="A55" s="179">
        <v>21</v>
      </c>
      <c r="B55" s="135" t="s">
        <v>69</v>
      </c>
      <c r="C55" s="142" t="s">
        <v>79</v>
      </c>
      <c r="D55" s="135" t="s">
        <v>72</v>
      </c>
      <c r="E55" s="146">
        <v>76</v>
      </c>
      <c r="F55" s="139"/>
      <c r="G55" s="139"/>
      <c r="H55" s="139"/>
      <c r="I55" s="139"/>
      <c r="J55" s="139"/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</row>
    <row r="56" spans="1:16" s="169" customFormat="1" ht="24">
      <c r="A56" s="135">
        <f>A55+1</f>
        <v>22</v>
      </c>
      <c r="B56" s="135" t="s">
        <v>69</v>
      </c>
      <c r="C56" s="141" t="s">
        <v>81</v>
      </c>
      <c r="D56" s="135" t="s">
        <v>72</v>
      </c>
      <c r="E56" s="146">
        <v>10</v>
      </c>
      <c r="F56" s="139"/>
      <c r="G56" s="139"/>
      <c r="H56" s="139"/>
      <c r="I56" s="139"/>
      <c r="J56" s="139"/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0</v>
      </c>
    </row>
    <row r="57" spans="1:16" s="169" customFormat="1" ht="24">
      <c r="A57" s="179">
        <v>22</v>
      </c>
      <c r="B57" s="135" t="s">
        <v>69</v>
      </c>
      <c r="C57" s="142" t="s">
        <v>82</v>
      </c>
      <c r="D57" s="135" t="s">
        <v>72</v>
      </c>
      <c r="E57" s="146">
        <v>40</v>
      </c>
      <c r="F57" s="139"/>
      <c r="G57" s="139"/>
      <c r="H57" s="139"/>
      <c r="I57" s="139"/>
      <c r="J57" s="139"/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</row>
    <row r="58" spans="1:16" s="169" customFormat="1" ht="12">
      <c r="A58" s="135">
        <f>A57+1</f>
        <v>23</v>
      </c>
      <c r="B58" s="135" t="s">
        <v>69</v>
      </c>
      <c r="C58" s="142" t="s">
        <v>84</v>
      </c>
      <c r="D58" s="135" t="s">
        <v>85</v>
      </c>
      <c r="E58" s="146">
        <v>2.8</v>
      </c>
      <c r="F58" s="139"/>
      <c r="G58" s="139"/>
      <c r="H58" s="139"/>
      <c r="I58" s="139"/>
      <c r="J58" s="139"/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0</v>
      </c>
    </row>
    <row r="59" spans="1:16" s="169" customFormat="1" ht="12">
      <c r="A59" s="179">
        <v>23</v>
      </c>
      <c r="B59" s="135"/>
      <c r="C59" s="137" t="s">
        <v>10</v>
      </c>
      <c r="D59" s="170"/>
      <c r="E59" s="146"/>
      <c r="F59" s="139"/>
      <c r="G59" s="139"/>
      <c r="H59" s="139"/>
      <c r="I59" s="139"/>
      <c r="J59" s="139"/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</row>
    <row r="60" spans="1:16" s="169" customFormat="1" ht="12">
      <c r="A60" s="135">
        <f>A59+1</f>
        <v>24</v>
      </c>
      <c r="B60" s="135"/>
      <c r="C60" s="145" t="s">
        <v>96</v>
      </c>
      <c r="D60" s="170"/>
      <c r="E60" s="146"/>
      <c r="F60" s="139"/>
      <c r="G60" s="139"/>
      <c r="H60" s="139"/>
      <c r="I60" s="139"/>
      <c r="J60" s="139"/>
      <c r="K60" s="139">
        <v>0</v>
      </c>
      <c r="L60" s="139">
        <v>0</v>
      </c>
      <c r="M60" s="139">
        <v>0</v>
      </c>
      <c r="N60" s="139">
        <v>0</v>
      </c>
      <c r="O60" s="139">
        <v>0</v>
      </c>
      <c r="P60" s="139">
        <v>0</v>
      </c>
    </row>
    <row r="61" spans="1:16" s="169" customFormat="1" ht="12">
      <c r="A61" s="179">
        <v>24</v>
      </c>
      <c r="B61" s="135" t="s">
        <v>97</v>
      </c>
      <c r="C61" s="141" t="s">
        <v>98</v>
      </c>
      <c r="D61" s="135" t="s">
        <v>72</v>
      </c>
      <c r="E61" s="146">
        <v>198.4</v>
      </c>
      <c r="F61" s="139"/>
      <c r="G61" s="139"/>
      <c r="H61" s="139"/>
      <c r="I61" s="139"/>
      <c r="J61" s="139"/>
      <c r="K61" s="139">
        <v>0</v>
      </c>
      <c r="L61" s="139">
        <v>0</v>
      </c>
      <c r="M61" s="139">
        <v>0</v>
      </c>
      <c r="N61" s="139">
        <v>0</v>
      </c>
      <c r="O61" s="139">
        <v>0</v>
      </c>
      <c r="P61" s="139">
        <v>0</v>
      </c>
    </row>
    <row r="62" spans="1:16" s="169" customFormat="1" ht="12">
      <c r="A62" s="135">
        <f>A61+1</f>
        <v>25</v>
      </c>
      <c r="B62" s="135" t="s">
        <v>97</v>
      </c>
      <c r="C62" s="143" t="s">
        <v>100</v>
      </c>
      <c r="D62" s="135" t="s">
        <v>72</v>
      </c>
      <c r="E62" s="146">
        <v>198.4</v>
      </c>
      <c r="F62" s="139"/>
      <c r="G62" s="139"/>
      <c r="H62" s="139"/>
      <c r="I62" s="139"/>
      <c r="J62" s="139"/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</row>
    <row r="63" spans="1:16" s="169" customFormat="1" ht="24">
      <c r="A63" s="179">
        <v>25</v>
      </c>
      <c r="B63" s="135" t="s">
        <v>97</v>
      </c>
      <c r="C63" s="143" t="s">
        <v>101</v>
      </c>
      <c r="D63" s="135" t="s">
        <v>72</v>
      </c>
      <c r="E63" s="146">
        <v>198.4</v>
      </c>
      <c r="F63" s="139"/>
      <c r="G63" s="139"/>
      <c r="H63" s="139"/>
      <c r="I63" s="139"/>
      <c r="J63" s="139"/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</row>
    <row r="64" spans="1:16" s="169" customFormat="1" ht="24">
      <c r="A64" s="135">
        <f>A63+1</f>
        <v>26</v>
      </c>
      <c r="B64" s="135" t="s">
        <v>97</v>
      </c>
      <c r="C64" s="143" t="s">
        <v>104</v>
      </c>
      <c r="D64" s="135" t="s">
        <v>72</v>
      </c>
      <c r="E64" s="146">
        <v>40</v>
      </c>
      <c r="F64" s="139"/>
      <c r="G64" s="139"/>
      <c r="H64" s="139"/>
      <c r="I64" s="139"/>
      <c r="J64" s="139"/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</row>
    <row r="65" spans="1:16" s="169" customFormat="1" ht="12">
      <c r="A65" s="179">
        <v>26</v>
      </c>
      <c r="B65" s="135" t="s">
        <v>97</v>
      </c>
      <c r="C65" s="143" t="s">
        <v>106</v>
      </c>
      <c r="D65" s="135" t="s">
        <v>72</v>
      </c>
      <c r="E65" s="146">
        <v>7</v>
      </c>
      <c r="F65" s="139"/>
      <c r="G65" s="139"/>
      <c r="H65" s="139"/>
      <c r="I65" s="139"/>
      <c r="J65" s="139"/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</row>
    <row r="66" spans="1:16" s="169" customFormat="1" ht="24">
      <c r="A66" s="135">
        <f>A65+1</f>
        <v>27</v>
      </c>
      <c r="B66" s="135" t="s">
        <v>97</v>
      </c>
      <c r="C66" s="143" t="s">
        <v>107</v>
      </c>
      <c r="D66" s="135" t="s">
        <v>72</v>
      </c>
      <c r="E66" s="146">
        <v>7</v>
      </c>
      <c r="F66" s="139"/>
      <c r="G66" s="139"/>
      <c r="H66" s="139"/>
      <c r="I66" s="139"/>
      <c r="J66" s="139"/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</row>
    <row r="67" spans="1:16" s="169" customFormat="1" ht="12">
      <c r="A67" s="179">
        <v>27</v>
      </c>
      <c r="B67" s="135"/>
      <c r="C67" s="145" t="s">
        <v>108</v>
      </c>
      <c r="D67" s="135"/>
      <c r="E67" s="146"/>
      <c r="F67" s="139"/>
      <c r="G67" s="139"/>
      <c r="H67" s="139"/>
      <c r="I67" s="139"/>
      <c r="J67" s="139"/>
      <c r="K67" s="139"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</row>
    <row r="68" spans="1:16" s="169" customFormat="1" ht="24">
      <c r="A68" s="135">
        <f>A67+1</f>
        <v>28</v>
      </c>
      <c r="B68" s="135" t="s">
        <v>86</v>
      </c>
      <c r="C68" s="143" t="s">
        <v>112</v>
      </c>
      <c r="D68" s="135" t="s">
        <v>72</v>
      </c>
      <c r="E68" s="146">
        <v>80</v>
      </c>
      <c r="F68" s="139"/>
      <c r="G68" s="139"/>
      <c r="H68" s="139"/>
      <c r="I68" s="139"/>
      <c r="J68" s="139"/>
      <c r="K68" s="139">
        <v>0</v>
      </c>
      <c r="L68" s="139">
        <v>0</v>
      </c>
      <c r="M68" s="139">
        <v>0</v>
      </c>
      <c r="N68" s="139">
        <v>0</v>
      </c>
      <c r="O68" s="139">
        <v>0</v>
      </c>
      <c r="P68" s="139">
        <v>0</v>
      </c>
    </row>
    <row r="69" spans="1:16" s="169" customFormat="1" ht="12">
      <c r="A69" s="179">
        <v>28</v>
      </c>
      <c r="B69" s="135"/>
      <c r="C69" s="145" t="s">
        <v>113</v>
      </c>
      <c r="D69" s="170"/>
      <c r="E69" s="146"/>
      <c r="F69" s="139"/>
      <c r="G69" s="139"/>
      <c r="H69" s="139"/>
      <c r="I69" s="139"/>
      <c r="J69" s="139"/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</row>
    <row r="70" spans="1:16" s="169" customFormat="1" ht="36">
      <c r="A70" s="135">
        <f>A69+1</f>
        <v>29</v>
      </c>
      <c r="B70" s="135" t="s">
        <v>97</v>
      </c>
      <c r="C70" s="141" t="s">
        <v>115</v>
      </c>
      <c r="D70" s="170" t="s">
        <v>72</v>
      </c>
      <c r="E70" s="146">
        <v>76</v>
      </c>
      <c r="F70" s="139"/>
      <c r="G70" s="139"/>
      <c r="H70" s="139"/>
      <c r="I70" s="139"/>
      <c r="J70" s="139"/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</row>
    <row r="71" spans="1:16" s="169" customFormat="1" ht="12">
      <c r="A71" s="179">
        <v>29</v>
      </c>
      <c r="B71" s="135" t="s">
        <v>97</v>
      </c>
      <c r="C71" s="131" t="s">
        <v>116</v>
      </c>
      <c r="D71" s="170" t="s">
        <v>78</v>
      </c>
      <c r="E71" s="146">
        <v>62</v>
      </c>
      <c r="F71" s="139"/>
      <c r="G71" s="139"/>
      <c r="H71" s="139"/>
      <c r="I71" s="139"/>
      <c r="J71" s="139"/>
      <c r="K71" s="139"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</row>
    <row r="72" spans="1:16" s="169" customFormat="1" ht="12">
      <c r="A72" s="135">
        <f>A71+1</f>
        <v>30</v>
      </c>
      <c r="B72" s="135"/>
      <c r="C72" s="137" t="s">
        <v>11</v>
      </c>
      <c r="D72" s="135"/>
      <c r="E72" s="146"/>
      <c r="F72" s="139"/>
      <c r="G72" s="139"/>
      <c r="H72" s="139"/>
      <c r="I72" s="139"/>
      <c r="J72" s="139"/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</row>
    <row r="73" spans="1:16" s="169" customFormat="1" ht="12">
      <c r="A73" s="179">
        <v>30</v>
      </c>
      <c r="B73" s="135" t="s">
        <v>89</v>
      </c>
      <c r="C73" s="141" t="s">
        <v>286</v>
      </c>
      <c r="D73" s="135" t="s">
        <v>72</v>
      </c>
      <c r="E73" s="146">
        <v>3.5</v>
      </c>
      <c r="F73" s="139"/>
      <c r="G73" s="139"/>
      <c r="H73" s="139"/>
      <c r="I73" s="139"/>
      <c r="J73" s="139"/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</row>
    <row r="74" spans="1:16" s="169" customFormat="1" ht="12">
      <c r="A74" s="135">
        <f>A73+1</f>
        <v>31</v>
      </c>
      <c r="B74" s="135" t="s">
        <v>89</v>
      </c>
      <c r="C74" s="141" t="s">
        <v>287</v>
      </c>
      <c r="D74" s="135" t="s">
        <v>72</v>
      </c>
      <c r="E74" s="146">
        <v>4.6</v>
      </c>
      <c r="F74" s="139"/>
      <c r="G74" s="139"/>
      <c r="H74" s="139"/>
      <c r="I74" s="139"/>
      <c r="J74" s="139"/>
      <c r="K74" s="139">
        <f>SUM(H74:J74)</f>
        <v>0</v>
      </c>
      <c r="L74" s="139">
        <f>ROUND(E74*F74,2)</f>
        <v>0</v>
      </c>
      <c r="M74" s="139">
        <f>ROUND(E74*H74,2)</f>
        <v>0</v>
      </c>
      <c r="N74" s="139">
        <f>ROUND(E74*I74,2)</f>
        <v>0</v>
      </c>
      <c r="O74" s="139">
        <f>ROUND(E74*J74,2)</f>
        <v>0</v>
      </c>
      <c r="P74" s="139">
        <f>M74+N74+O74</f>
        <v>0</v>
      </c>
    </row>
    <row r="75" spans="1:16" s="169" customFormat="1" ht="12">
      <c r="A75" s="179">
        <v>31</v>
      </c>
      <c r="B75" s="177"/>
      <c r="C75" s="176" t="s">
        <v>272</v>
      </c>
      <c r="D75" s="178"/>
      <c r="E75" s="180"/>
      <c r="F75" s="180"/>
      <c r="G75" s="180"/>
      <c r="H75" s="180"/>
      <c r="I75" s="180"/>
      <c r="J75" s="180"/>
      <c r="K75" s="181">
        <f aca="true" t="shared" si="6" ref="K75:K96">SUM(H75:J75)</f>
        <v>0</v>
      </c>
      <c r="L75" s="181">
        <f aca="true" t="shared" si="7" ref="L75:L96">ROUND(E75*F75,2)</f>
        <v>0</v>
      </c>
      <c r="M75" s="181">
        <f aca="true" t="shared" si="8" ref="M75:M96">ROUND(E75*H75,2)</f>
        <v>0</v>
      </c>
      <c r="N75" s="181">
        <f aca="true" t="shared" si="9" ref="N75:N96">ROUND(E75*I75,2)</f>
        <v>0</v>
      </c>
      <c r="O75" s="181">
        <f aca="true" t="shared" si="10" ref="O75:O96">ROUND(E75*J75,2)</f>
        <v>0</v>
      </c>
      <c r="P75" s="181">
        <f aca="true" t="shared" si="11" ref="P75:P96">M75+N75+O75</f>
        <v>0</v>
      </c>
    </row>
    <row r="76" spans="1:16" s="169" customFormat="1" ht="12">
      <c r="A76" s="135">
        <f>A75+1</f>
        <v>32</v>
      </c>
      <c r="B76" s="135"/>
      <c r="C76" s="140" t="s">
        <v>68</v>
      </c>
      <c r="D76" s="170"/>
      <c r="E76" s="146"/>
      <c r="F76" s="139"/>
      <c r="G76" s="139"/>
      <c r="H76" s="139"/>
      <c r="I76" s="139"/>
      <c r="J76" s="139"/>
      <c r="K76" s="139">
        <f t="shared" si="6"/>
        <v>0</v>
      </c>
      <c r="L76" s="139">
        <f t="shared" si="7"/>
        <v>0</v>
      </c>
      <c r="M76" s="139">
        <f t="shared" si="8"/>
        <v>0</v>
      </c>
      <c r="N76" s="139">
        <f t="shared" si="9"/>
        <v>0</v>
      </c>
      <c r="O76" s="139">
        <f t="shared" si="10"/>
        <v>0</v>
      </c>
      <c r="P76" s="139">
        <f t="shared" si="11"/>
        <v>0</v>
      </c>
    </row>
    <row r="77" spans="1:16" s="169" customFormat="1" ht="12">
      <c r="A77" s="179">
        <v>32</v>
      </c>
      <c r="B77" s="135" t="s">
        <v>69</v>
      </c>
      <c r="C77" s="142" t="s">
        <v>71</v>
      </c>
      <c r="D77" s="135" t="s">
        <v>72</v>
      </c>
      <c r="E77" s="146">
        <v>92.8</v>
      </c>
      <c r="F77" s="139"/>
      <c r="G77" s="139"/>
      <c r="H77" s="139"/>
      <c r="I77" s="139"/>
      <c r="J77" s="139"/>
      <c r="K77" s="139">
        <f t="shared" si="6"/>
        <v>0</v>
      </c>
      <c r="L77" s="139">
        <f t="shared" si="7"/>
        <v>0</v>
      </c>
      <c r="M77" s="139">
        <f t="shared" si="8"/>
        <v>0</v>
      </c>
      <c r="N77" s="139">
        <f t="shared" si="9"/>
        <v>0</v>
      </c>
      <c r="O77" s="139">
        <f t="shared" si="10"/>
        <v>0</v>
      </c>
      <c r="P77" s="139">
        <f t="shared" si="11"/>
        <v>0</v>
      </c>
    </row>
    <row r="78" spans="1:16" s="169" customFormat="1" ht="12">
      <c r="A78" s="135">
        <f>A77+1</f>
        <v>33</v>
      </c>
      <c r="B78" s="135" t="s">
        <v>69</v>
      </c>
      <c r="C78" s="142" t="s">
        <v>75</v>
      </c>
      <c r="D78" s="170" t="s">
        <v>72</v>
      </c>
      <c r="E78" s="146">
        <v>30</v>
      </c>
      <c r="F78" s="139"/>
      <c r="G78" s="139"/>
      <c r="H78" s="139"/>
      <c r="I78" s="139"/>
      <c r="J78" s="139"/>
      <c r="K78" s="139">
        <f t="shared" si="6"/>
        <v>0</v>
      </c>
      <c r="L78" s="139">
        <f t="shared" si="7"/>
        <v>0</v>
      </c>
      <c r="M78" s="139">
        <f t="shared" si="8"/>
        <v>0</v>
      </c>
      <c r="N78" s="139">
        <f t="shared" si="9"/>
        <v>0</v>
      </c>
      <c r="O78" s="139">
        <f t="shared" si="10"/>
        <v>0</v>
      </c>
      <c r="P78" s="139">
        <f t="shared" si="11"/>
        <v>0</v>
      </c>
    </row>
    <row r="79" spans="1:16" s="169" customFormat="1" ht="24">
      <c r="A79" s="179">
        <v>33</v>
      </c>
      <c r="B79" s="135" t="s">
        <v>69</v>
      </c>
      <c r="C79" s="142" t="s">
        <v>79</v>
      </c>
      <c r="D79" s="135" t="s">
        <v>72</v>
      </c>
      <c r="E79" s="146">
        <v>26.9</v>
      </c>
      <c r="F79" s="139"/>
      <c r="G79" s="139"/>
      <c r="H79" s="139"/>
      <c r="I79" s="139"/>
      <c r="J79" s="139"/>
      <c r="K79" s="139">
        <f t="shared" si="6"/>
        <v>0</v>
      </c>
      <c r="L79" s="139">
        <f t="shared" si="7"/>
        <v>0</v>
      </c>
      <c r="M79" s="139">
        <f t="shared" si="8"/>
        <v>0</v>
      </c>
      <c r="N79" s="139">
        <f t="shared" si="9"/>
        <v>0</v>
      </c>
      <c r="O79" s="139">
        <f t="shared" si="10"/>
        <v>0</v>
      </c>
      <c r="P79" s="139">
        <f t="shared" si="11"/>
        <v>0</v>
      </c>
    </row>
    <row r="80" spans="1:16" s="169" customFormat="1" ht="12">
      <c r="A80" s="135">
        <f>A79+1</f>
        <v>34</v>
      </c>
      <c r="B80" s="135" t="s">
        <v>69</v>
      </c>
      <c r="C80" s="142" t="s">
        <v>84</v>
      </c>
      <c r="D80" s="135" t="s">
        <v>85</v>
      </c>
      <c r="E80" s="146">
        <v>2.2</v>
      </c>
      <c r="F80" s="139"/>
      <c r="G80" s="139"/>
      <c r="H80" s="139"/>
      <c r="I80" s="139"/>
      <c r="J80" s="139"/>
      <c r="K80" s="139">
        <f t="shared" si="6"/>
        <v>0</v>
      </c>
      <c r="L80" s="139">
        <f t="shared" si="7"/>
        <v>0</v>
      </c>
      <c r="M80" s="139">
        <f t="shared" si="8"/>
        <v>0</v>
      </c>
      <c r="N80" s="139">
        <f t="shared" si="9"/>
        <v>0</v>
      </c>
      <c r="O80" s="139">
        <f t="shared" si="10"/>
        <v>0</v>
      </c>
      <c r="P80" s="139">
        <f t="shared" si="11"/>
        <v>0</v>
      </c>
    </row>
    <row r="81" spans="1:16" s="169" customFormat="1" ht="12">
      <c r="A81" s="179">
        <v>34</v>
      </c>
      <c r="B81" s="135"/>
      <c r="C81" s="137" t="s">
        <v>9</v>
      </c>
      <c r="D81" s="135"/>
      <c r="E81" s="146"/>
      <c r="F81" s="139"/>
      <c r="G81" s="139"/>
      <c r="H81" s="139"/>
      <c r="I81" s="139"/>
      <c r="J81" s="139"/>
      <c r="K81" s="139">
        <f t="shared" si="6"/>
        <v>0</v>
      </c>
      <c r="L81" s="139">
        <f t="shared" si="7"/>
        <v>0</v>
      </c>
      <c r="M81" s="139">
        <f t="shared" si="8"/>
        <v>0</v>
      </c>
      <c r="N81" s="139">
        <f t="shared" si="9"/>
        <v>0</v>
      </c>
      <c r="O81" s="139">
        <f t="shared" si="10"/>
        <v>0</v>
      </c>
      <c r="P81" s="139">
        <f t="shared" si="11"/>
        <v>0</v>
      </c>
    </row>
    <row r="82" spans="1:16" s="169" customFormat="1" ht="24">
      <c r="A82" s="135">
        <f>A81+1</f>
        <v>35</v>
      </c>
      <c r="B82" s="135" t="s">
        <v>91</v>
      </c>
      <c r="C82" s="143" t="s">
        <v>94</v>
      </c>
      <c r="D82" s="135" t="s">
        <v>72</v>
      </c>
      <c r="E82" s="146">
        <v>27</v>
      </c>
      <c r="F82" s="139"/>
      <c r="G82" s="139"/>
      <c r="H82" s="139"/>
      <c r="I82" s="139"/>
      <c r="J82" s="139"/>
      <c r="K82" s="139">
        <f t="shared" si="6"/>
        <v>0</v>
      </c>
      <c r="L82" s="139">
        <f t="shared" si="7"/>
        <v>0</v>
      </c>
      <c r="M82" s="139">
        <f t="shared" si="8"/>
        <v>0</v>
      </c>
      <c r="N82" s="139">
        <f t="shared" si="9"/>
        <v>0</v>
      </c>
      <c r="O82" s="139">
        <f t="shared" si="10"/>
        <v>0</v>
      </c>
      <c r="P82" s="139">
        <f t="shared" si="11"/>
        <v>0</v>
      </c>
    </row>
    <row r="83" spans="1:16" s="169" customFormat="1" ht="12">
      <c r="A83" s="179">
        <v>35</v>
      </c>
      <c r="B83" s="135"/>
      <c r="C83" s="137" t="s">
        <v>10</v>
      </c>
      <c r="D83" s="170"/>
      <c r="E83" s="146"/>
      <c r="F83" s="139"/>
      <c r="G83" s="139"/>
      <c r="H83" s="139"/>
      <c r="I83" s="139"/>
      <c r="J83" s="139"/>
      <c r="K83" s="139">
        <f t="shared" si="6"/>
        <v>0</v>
      </c>
      <c r="L83" s="139">
        <f t="shared" si="7"/>
        <v>0</v>
      </c>
      <c r="M83" s="139">
        <f t="shared" si="8"/>
        <v>0</v>
      </c>
      <c r="N83" s="139">
        <f t="shared" si="9"/>
        <v>0</v>
      </c>
      <c r="O83" s="139">
        <f t="shared" si="10"/>
        <v>0</v>
      </c>
      <c r="P83" s="139">
        <f t="shared" si="11"/>
        <v>0</v>
      </c>
    </row>
    <row r="84" spans="1:16" s="169" customFormat="1" ht="12">
      <c r="A84" s="135">
        <f>A83+1</f>
        <v>36</v>
      </c>
      <c r="B84" s="135"/>
      <c r="C84" s="145" t="s">
        <v>96</v>
      </c>
      <c r="D84" s="170"/>
      <c r="E84" s="146"/>
      <c r="F84" s="139"/>
      <c r="G84" s="139"/>
      <c r="H84" s="139"/>
      <c r="I84" s="139"/>
      <c r="J84" s="139"/>
      <c r="K84" s="139">
        <f t="shared" si="6"/>
        <v>0</v>
      </c>
      <c r="L84" s="139">
        <f t="shared" si="7"/>
        <v>0</v>
      </c>
      <c r="M84" s="139">
        <f t="shared" si="8"/>
        <v>0</v>
      </c>
      <c r="N84" s="139">
        <f t="shared" si="9"/>
        <v>0</v>
      </c>
      <c r="O84" s="139">
        <f t="shared" si="10"/>
        <v>0</v>
      </c>
      <c r="P84" s="139">
        <f t="shared" si="11"/>
        <v>0</v>
      </c>
    </row>
    <row r="85" spans="1:16" s="169" customFormat="1" ht="12">
      <c r="A85" s="179">
        <v>36</v>
      </c>
      <c r="B85" s="135" t="s">
        <v>97</v>
      </c>
      <c r="C85" s="141" t="s">
        <v>98</v>
      </c>
      <c r="D85" s="135" t="s">
        <v>72</v>
      </c>
      <c r="E85" s="146">
        <v>92.8</v>
      </c>
      <c r="F85" s="139"/>
      <c r="G85" s="139"/>
      <c r="H85" s="139"/>
      <c r="I85" s="139"/>
      <c r="J85" s="139"/>
      <c r="K85" s="139">
        <f t="shared" si="6"/>
        <v>0</v>
      </c>
      <c r="L85" s="139">
        <f t="shared" si="7"/>
        <v>0</v>
      </c>
      <c r="M85" s="139">
        <f t="shared" si="8"/>
        <v>0</v>
      </c>
      <c r="N85" s="139">
        <f t="shared" si="9"/>
        <v>0</v>
      </c>
      <c r="O85" s="139">
        <f t="shared" si="10"/>
        <v>0</v>
      </c>
      <c r="P85" s="139">
        <f t="shared" si="11"/>
        <v>0</v>
      </c>
    </row>
    <row r="86" spans="1:16" s="169" customFormat="1" ht="12">
      <c r="A86" s="135">
        <f>A85+1</f>
        <v>37</v>
      </c>
      <c r="B86" s="135" t="s">
        <v>97</v>
      </c>
      <c r="C86" s="143" t="s">
        <v>100</v>
      </c>
      <c r="D86" s="135" t="s">
        <v>72</v>
      </c>
      <c r="E86" s="146">
        <v>92.8</v>
      </c>
      <c r="F86" s="139"/>
      <c r="G86" s="139"/>
      <c r="H86" s="139"/>
      <c r="I86" s="139"/>
      <c r="J86" s="139"/>
      <c r="K86" s="139">
        <f t="shared" si="6"/>
        <v>0</v>
      </c>
      <c r="L86" s="139">
        <f t="shared" si="7"/>
        <v>0</v>
      </c>
      <c r="M86" s="139">
        <f t="shared" si="8"/>
        <v>0</v>
      </c>
      <c r="N86" s="139">
        <f t="shared" si="9"/>
        <v>0</v>
      </c>
      <c r="O86" s="139">
        <f t="shared" si="10"/>
        <v>0</v>
      </c>
      <c r="P86" s="139">
        <f t="shared" si="11"/>
        <v>0</v>
      </c>
    </row>
    <row r="87" spans="1:16" s="169" customFormat="1" ht="24">
      <c r="A87" s="179">
        <v>37</v>
      </c>
      <c r="B87" s="135" t="s">
        <v>97</v>
      </c>
      <c r="C87" s="143" t="s">
        <v>102</v>
      </c>
      <c r="D87" s="135" t="s">
        <v>72</v>
      </c>
      <c r="E87" s="146">
        <v>92.8</v>
      </c>
      <c r="F87" s="139"/>
      <c r="G87" s="139"/>
      <c r="H87" s="139"/>
      <c r="I87" s="139"/>
      <c r="J87" s="139"/>
      <c r="K87" s="139">
        <f t="shared" si="6"/>
        <v>0</v>
      </c>
      <c r="L87" s="139">
        <f t="shared" si="7"/>
        <v>0</v>
      </c>
      <c r="M87" s="139">
        <f t="shared" si="8"/>
        <v>0</v>
      </c>
      <c r="N87" s="139">
        <f t="shared" si="9"/>
        <v>0</v>
      </c>
      <c r="O87" s="139">
        <f t="shared" si="10"/>
        <v>0</v>
      </c>
      <c r="P87" s="139">
        <f t="shared" si="11"/>
        <v>0</v>
      </c>
    </row>
    <row r="88" spans="1:16" s="169" customFormat="1" ht="12">
      <c r="A88" s="135">
        <f>A87+1</f>
        <v>38</v>
      </c>
      <c r="B88" s="135" t="s">
        <v>97</v>
      </c>
      <c r="C88" s="143" t="s">
        <v>106</v>
      </c>
      <c r="D88" s="135" t="s">
        <v>78</v>
      </c>
      <c r="E88" s="146">
        <v>4.5</v>
      </c>
      <c r="F88" s="139"/>
      <c r="G88" s="139"/>
      <c r="H88" s="139"/>
      <c r="I88" s="139"/>
      <c r="J88" s="139"/>
      <c r="K88" s="139">
        <f t="shared" si="6"/>
        <v>0</v>
      </c>
      <c r="L88" s="139">
        <f t="shared" si="7"/>
        <v>0</v>
      </c>
      <c r="M88" s="139">
        <f t="shared" si="8"/>
        <v>0</v>
      </c>
      <c r="N88" s="139">
        <f t="shared" si="9"/>
        <v>0</v>
      </c>
      <c r="O88" s="139">
        <f t="shared" si="10"/>
        <v>0</v>
      </c>
      <c r="P88" s="139">
        <f t="shared" si="11"/>
        <v>0</v>
      </c>
    </row>
    <row r="89" spans="1:16" s="169" customFormat="1" ht="24">
      <c r="A89" s="179">
        <v>38</v>
      </c>
      <c r="B89" s="135" t="s">
        <v>97</v>
      </c>
      <c r="C89" s="143" t="s">
        <v>107</v>
      </c>
      <c r="D89" s="135" t="s">
        <v>78</v>
      </c>
      <c r="E89" s="146">
        <v>4.5</v>
      </c>
      <c r="F89" s="139"/>
      <c r="G89" s="139"/>
      <c r="H89" s="139"/>
      <c r="I89" s="139"/>
      <c r="J89" s="139"/>
      <c r="K89" s="139">
        <f t="shared" si="6"/>
        <v>0</v>
      </c>
      <c r="L89" s="139">
        <f t="shared" si="7"/>
        <v>0</v>
      </c>
      <c r="M89" s="139">
        <f t="shared" si="8"/>
        <v>0</v>
      </c>
      <c r="N89" s="139">
        <f t="shared" si="9"/>
        <v>0</v>
      </c>
      <c r="O89" s="139">
        <f t="shared" si="10"/>
        <v>0</v>
      </c>
      <c r="P89" s="139">
        <f t="shared" si="11"/>
        <v>0</v>
      </c>
    </row>
    <row r="90" spans="1:16" s="169" customFormat="1" ht="12">
      <c r="A90" s="135">
        <f>A89+1</f>
        <v>39</v>
      </c>
      <c r="B90" s="135"/>
      <c r="C90" s="145" t="s">
        <v>108</v>
      </c>
      <c r="D90" s="135"/>
      <c r="E90" s="146"/>
      <c r="F90" s="139"/>
      <c r="G90" s="139"/>
      <c r="H90" s="139"/>
      <c r="I90" s="139"/>
      <c r="J90" s="139"/>
      <c r="K90" s="139">
        <f t="shared" si="6"/>
        <v>0</v>
      </c>
      <c r="L90" s="139">
        <f t="shared" si="7"/>
        <v>0</v>
      </c>
      <c r="M90" s="139">
        <f t="shared" si="8"/>
        <v>0</v>
      </c>
      <c r="N90" s="139">
        <f t="shared" si="9"/>
        <v>0</v>
      </c>
      <c r="O90" s="139">
        <f t="shared" si="10"/>
        <v>0</v>
      </c>
      <c r="P90" s="139">
        <f t="shared" si="11"/>
        <v>0</v>
      </c>
    </row>
    <row r="91" spans="1:16" s="169" customFormat="1" ht="12">
      <c r="A91" s="179">
        <v>39</v>
      </c>
      <c r="B91" s="135" t="s">
        <v>97</v>
      </c>
      <c r="C91" s="143" t="s">
        <v>110</v>
      </c>
      <c r="D91" s="135" t="s">
        <v>72</v>
      </c>
      <c r="E91" s="146">
        <v>30</v>
      </c>
      <c r="F91" s="139"/>
      <c r="G91" s="139"/>
      <c r="H91" s="139"/>
      <c r="I91" s="139"/>
      <c r="J91" s="139"/>
      <c r="K91" s="139">
        <f t="shared" si="6"/>
        <v>0</v>
      </c>
      <c r="L91" s="139">
        <f t="shared" si="7"/>
        <v>0</v>
      </c>
      <c r="M91" s="139">
        <f t="shared" si="8"/>
        <v>0</v>
      </c>
      <c r="N91" s="139">
        <f t="shared" si="9"/>
        <v>0</v>
      </c>
      <c r="O91" s="139">
        <f t="shared" si="10"/>
        <v>0</v>
      </c>
      <c r="P91" s="139">
        <f t="shared" si="11"/>
        <v>0</v>
      </c>
    </row>
    <row r="92" spans="1:16" s="169" customFormat="1" ht="12">
      <c r="A92" s="135">
        <f>A91+1</f>
        <v>40</v>
      </c>
      <c r="B92" s="135" t="s">
        <v>97</v>
      </c>
      <c r="C92" s="143" t="s">
        <v>111</v>
      </c>
      <c r="D92" s="135" t="s">
        <v>72</v>
      </c>
      <c r="E92" s="146">
        <v>30</v>
      </c>
      <c r="F92" s="139"/>
      <c r="G92" s="139"/>
      <c r="H92" s="139"/>
      <c r="I92" s="139"/>
      <c r="J92" s="139"/>
      <c r="K92" s="139">
        <f t="shared" si="6"/>
        <v>0</v>
      </c>
      <c r="L92" s="139">
        <f t="shared" si="7"/>
        <v>0</v>
      </c>
      <c r="M92" s="139">
        <f t="shared" si="8"/>
        <v>0</v>
      </c>
      <c r="N92" s="139">
        <f t="shared" si="9"/>
        <v>0</v>
      </c>
      <c r="O92" s="139">
        <f t="shared" si="10"/>
        <v>0</v>
      </c>
      <c r="P92" s="139">
        <f t="shared" si="11"/>
        <v>0</v>
      </c>
    </row>
    <row r="93" spans="1:16" s="169" customFormat="1" ht="12">
      <c r="A93" s="179">
        <v>40</v>
      </c>
      <c r="B93" s="135"/>
      <c r="C93" s="145" t="s">
        <v>113</v>
      </c>
      <c r="D93" s="170"/>
      <c r="E93" s="146"/>
      <c r="F93" s="139"/>
      <c r="G93" s="139"/>
      <c r="H93" s="139"/>
      <c r="I93" s="139"/>
      <c r="J93" s="139"/>
      <c r="K93" s="139">
        <f t="shared" si="6"/>
        <v>0</v>
      </c>
      <c r="L93" s="139">
        <f t="shared" si="7"/>
        <v>0</v>
      </c>
      <c r="M93" s="139">
        <f t="shared" si="8"/>
        <v>0</v>
      </c>
      <c r="N93" s="139">
        <f t="shared" si="9"/>
        <v>0</v>
      </c>
      <c r="O93" s="139">
        <f t="shared" si="10"/>
        <v>0</v>
      </c>
      <c r="P93" s="139">
        <f t="shared" si="11"/>
        <v>0</v>
      </c>
    </row>
    <row r="94" spans="1:16" s="169" customFormat="1" ht="36">
      <c r="A94" s="135">
        <f>A93+1</f>
        <v>41</v>
      </c>
      <c r="B94" s="135" t="s">
        <v>97</v>
      </c>
      <c r="C94" s="141" t="s">
        <v>115</v>
      </c>
      <c r="D94" s="170" t="s">
        <v>72</v>
      </c>
      <c r="E94" s="146">
        <v>27</v>
      </c>
      <c r="F94" s="139"/>
      <c r="G94" s="139"/>
      <c r="H94" s="139"/>
      <c r="I94" s="139"/>
      <c r="J94" s="139"/>
      <c r="K94" s="139">
        <f t="shared" si="6"/>
        <v>0</v>
      </c>
      <c r="L94" s="139">
        <f t="shared" si="7"/>
        <v>0</v>
      </c>
      <c r="M94" s="139">
        <f t="shared" si="8"/>
        <v>0</v>
      </c>
      <c r="N94" s="139">
        <f t="shared" si="9"/>
        <v>0</v>
      </c>
      <c r="O94" s="139">
        <f t="shared" si="10"/>
        <v>0</v>
      </c>
      <c r="P94" s="139">
        <f t="shared" si="11"/>
        <v>0</v>
      </c>
    </row>
    <row r="95" spans="1:16" s="169" customFormat="1" ht="12">
      <c r="A95" s="179">
        <v>41</v>
      </c>
      <c r="B95" s="135" t="s">
        <v>97</v>
      </c>
      <c r="C95" s="131" t="s">
        <v>116</v>
      </c>
      <c r="D95" s="170" t="s">
        <v>78</v>
      </c>
      <c r="E95" s="146">
        <v>23.8</v>
      </c>
      <c r="F95" s="139"/>
      <c r="G95" s="139"/>
      <c r="H95" s="139"/>
      <c r="I95" s="139"/>
      <c r="J95" s="139"/>
      <c r="K95" s="139">
        <f t="shared" si="6"/>
        <v>0</v>
      </c>
      <c r="L95" s="139">
        <f t="shared" si="7"/>
        <v>0</v>
      </c>
      <c r="M95" s="139">
        <f t="shared" si="8"/>
        <v>0</v>
      </c>
      <c r="N95" s="139">
        <f t="shared" si="9"/>
        <v>0</v>
      </c>
      <c r="O95" s="139">
        <f t="shared" si="10"/>
        <v>0</v>
      </c>
      <c r="P95" s="139">
        <f t="shared" si="11"/>
        <v>0</v>
      </c>
    </row>
    <row r="96" spans="1:16" s="169" customFormat="1" ht="12">
      <c r="A96" s="135">
        <f>A95+1</f>
        <v>42</v>
      </c>
      <c r="B96" s="177"/>
      <c r="C96" s="176" t="s">
        <v>273</v>
      </c>
      <c r="D96" s="178"/>
      <c r="E96" s="180"/>
      <c r="F96" s="180"/>
      <c r="G96" s="180"/>
      <c r="H96" s="180"/>
      <c r="I96" s="180"/>
      <c r="J96" s="180"/>
      <c r="K96" s="181">
        <f t="shared" si="6"/>
        <v>0</v>
      </c>
      <c r="L96" s="181">
        <f t="shared" si="7"/>
        <v>0</v>
      </c>
      <c r="M96" s="181">
        <f t="shared" si="8"/>
        <v>0</v>
      </c>
      <c r="N96" s="181">
        <f t="shared" si="9"/>
        <v>0</v>
      </c>
      <c r="O96" s="181">
        <f t="shared" si="10"/>
        <v>0</v>
      </c>
      <c r="P96" s="181">
        <f t="shared" si="11"/>
        <v>0</v>
      </c>
    </row>
    <row r="97" spans="1:16" s="169" customFormat="1" ht="12">
      <c r="A97" s="179">
        <v>42</v>
      </c>
      <c r="B97" s="135"/>
      <c r="C97" s="140" t="s">
        <v>68</v>
      </c>
      <c r="D97" s="170"/>
      <c r="E97" s="146"/>
      <c r="F97" s="139"/>
      <c r="G97" s="139"/>
      <c r="H97" s="139"/>
      <c r="I97" s="139"/>
      <c r="J97" s="139"/>
      <c r="K97" s="139">
        <f aca="true" t="shared" si="12" ref="K97:K114">SUM(H97:J97)</f>
        <v>0</v>
      </c>
      <c r="L97" s="139">
        <f aca="true" t="shared" si="13" ref="L97:L114">ROUND(E97*F97,2)</f>
        <v>0</v>
      </c>
      <c r="M97" s="139">
        <f aca="true" t="shared" si="14" ref="M97:M114">ROUND(E97*H97,2)</f>
        <v>0</v>
      </c>
      <c r="N97" s="139">
        <f aca="true" t="shared" si="15" ref="N97:N114">ROUND(E97*I97,2)</f>
        <v>0</v>
      </c>
      <c r="O97" s="139">
        <f aca="true" t="shared" si="16" ref="O97:O114">ROUND(E97*J97,2)</f>
        <v>0</v>
      </c>
      <c r="P97" s="139">
        <f aca="true" t="shared" si="17" ref="P97:P114">M97+N97+O97</f>
        <v>0</v>
      </c>
    </row>
    <row r="98" spans="1:16" s="169" customFormat="1" ht="12">
      <c r="A98" s="135">
        <f>A97+1</f>
        <v>43</v>
      </c>
      <c r="B98" s="135" t="s">
        <v>69</v>
      </c>
      <c r="C98" s="142" t="s">
        <v>71</v>
      </c>
      <c r="D98" s="135" t="s">
        <v>72</v>
      </c>
      <c r="E98" s="146">
        <v>61</v>
      </c>
      <c r="F98" s="139"/>
      <c r="G98" s="139"/>
      <c r="H98" s="139"/>
      <c r="I98" s="139"/>
      <c r="J98" s="139"/>
      <c r="K98" s="139">
        <f t="shared" si="12"/>
        <v>0</v>
      </c>
      <c r="L98" s="139">
        <f t="shared" si="13"/>
        <v>0</v>
      </c>
      <c r="M98" s="139">
        <f t="shared" si="14"/>
        <v>0</v>
      </c>
      <c r="N98" s="139">
        <f t="shared" si="15"/>
        <v>0</v>
      </c>
      <c r="O98" s="139">
        <f t="shared" si="16"/>
        <v>0</v>
      </c>
      <c r="P98" s="139">
        <f t="shared" si="17"/>
        <v>0</v>
      </c>
    </row>
    <row r="99" spans="1:16" s="169" customFormat="1" ht="24">
      <c r="A99" s="179">
        <v>43</v>
      </c>
      <c r="B99" s="135" t="s">
        <v>69</v>
      </c>
      <c r="C99" s="141" t="s">
        <v>81</v>
      </c>
      <c r="D99" s="135" t="s">
        <v>72</v>
      </c>
      <c r="E99" s="146">
        <v>5</v>
      </c>
      <c r="F99" s="139"/>
      <c r="G99" s="139"/>
      <c r="H99" s="139"/>
      <c r="I99" s="139"/>
      <c r="J99" s="139"/>
      <c r="K99" s="139">
        <f t="shared" si="12"/>
        <v>0</v>
      </c>
      <c r="L99" s="139">
        <f t="shared" si="13"/>
        <v>0</v>
      </c>
      <c r="M99" s="139">
        <f t="shared" si="14"/>
        <v>0</v>
      </c>
      <c r="N99" s="139">
        <f t="shared" si="15"/>
        <v>0</v>
      </c>
      <c r="O99" s="139">
        <f t="shared" si="16"/>
        <v>0</v>
      </c>
      <c r="P99" s="139">
        <f t="shared" si="17"/>
        <v>0</v>
      </c>
    </row>
    <row r="100" spans="1:16" s="169" customFormat="1" ht="12">
      <c r="A100" s="135">
        <f>A99+1</f>
        <v>44</v>
      </c>
      <c r="B100" s="135" t="s">
        <v>69</v>
      </c>
      <c r="C100" s="142" t="s">
        <v>84</v>
      </c>
      <c r="D100" s="135" t="s">
        <v>85</v>
      </c>
      <c r="E100" s="146">
        <v>2.2</v>
      </c>
      <c r="F100" s="139"/>
      <c r="G100" s="139"/>
      <c r="H100" s="139"/>
      <c r="I100" s="139"/>
      <c r="J100" s="139"/>
      <c r="K100" s="139">
        <f t="shared" si="12"/>
        <v>0</v>
      </c>
      <c r="L100" s="139">
        <f t="shared" si="13"/>
        <v>0</v>
      </c>
      <c r="M100" s="139">
        <f t="shared" si="14"/>
        <v>0</v>
      </c>
      <c r="N100" s="139">
        <f t="shared" si="15"/>
        <v>0</v>
      </c>
      <c r="O100" s="139">
        <f t="shared" si="16"/>
        <v>0</v>
      </c>
      <c r="P100" s="139">
        <f t="shared" si="17"/>
        <v>0</v>
      </c>
    </row>
    <row r="101" spans="1:16" s="169" customFormat="1" ht="12">
      <c r="A101" s="179">
        <v>44</v>
      </c>
      <c r="B101" s="135"/>
      <c r="C101" s="137" t="s">
        <v>10</v>
      </c>
      <c r="D101" s="170"/>
      <c r="E101" s="146"/>
      <c r="F101" s="139"/>
      <c r="G101" s="139"/>
      <c r="H101" s="139"/>
      <c r="I101" s="139"/>
      <c r="J101" s="139"/>
      <c r="K101" s="139">
        <f t="shared" si="12"/>
        <v>0</v>
      </c>
      <c r="L101" s="139">
        <f t="shared" si="13"/>
        <v>0</v>
      </c>
      <c r="M101" s="139">
        <f t="shared" si="14"/>
        <v>0</v>
      </c>
      <c r="N101" s="139">
        <f t="shared" si="15"/>
        <v>0</v>
      </c>
      <c r="O101" s="139">
        <f t="shared" si="16"/>
        <v>0</v>
      </c>
      <c r="P101" s="139">
        <f t="shared" si="17"/>
        <v>0</v>
      </c>
    </row>
    <row r="102" spans="1:16" s="169" customFormat="1" ht="12">
      <c r="A102" s="135">
        <f>A101+1</f>
        <v>45</v>
      </c>
      <c r="B102" s="135"/>
      <c r="C102" s="145" t="s">
        <v>96</v>
      </c>
      <c r="D102" s="170"/>
      <c r="E102" s="146"/>
      <c r="F102" s="139"/>
      <c r="G102" s="139"/>
      <c r="H102" s="139"/>
      <c r="I102" s="139"/>
      <c r="J102" s="139"/>
      <c r="K102" s="139">
        <f t="shared" si="12"/>
        <v>0</v>
      </c>
      <c r="L102" s="139">
        <f t="shared" si="13"/>
        <v>0</v>
      </c>
      <c r="M102" s="139">
        <f t="shared" si="14"/>
        <v>0</v>
      </c>
      <c r="N102" s="139">
        <f t="shared" si="15"/>
        <v>0</v>
      </c>
      <c r="O102" s="139">
        <f t="shared" si="16"/>
        <v>0</v>
      </c>
      <c r="P102" s="139">
        <f t="shared" si="17"/>
        <v>0</v>
      </c>
    </row>
    <row r="103" spans="1:16" s="169" customFormat="1" ht="12">
      <c r="A103" s="179">
        <v>45</v>
      </c>
      <c r="B103" s="135" t="s">
        <v>97</v>
      </c>
      <c r="C103" s="141" t="s">
        <v>98</v>
      </c>
      <c r="D103" s="135" t="s">
        <v>72</v>
      </c>
      <c r="E103" s="146">
        <v>56</v>
      </c>
      <c r="F103" s="139"/>
      <c r="G103" s="139"/>
      <c r="H103" s="139"/>
      <c r="I103" s="139"/>
      <c r="J103" s="139"/>
      <c r="K103" s="139">
        <f t="shared" si="12"/>
        <v>0</v>
      </c>
      <c r="L103" s="139">
        <f t="shared" si="13"/>
        <v>0</v>
      </c>
      <c r="M103" s="139">
        <f t="shared" si="14"/>
        <v>0</v>
      </c>
      <c r="N103" s="139">
        <f t="shared" si="15"/>
        <v>0</v>
      </c>
      <c r="O103" s="139">
        <f t="shared" si="16"/>
        <v>0</v>
      </c>
      <c r="P103" s="139">
        <f t="shared" si="17"/>
        <v>0</v>
      </c>
    </row>
    <row r="104" spans="1:16" s="169" customFormat="1" ht="12">
      <c r="A104" s="135">
        <f>A103+1</f>
        <v>46</v>
      </c>
      <c r="B104" s="135" t="s">
        <v>97</v>
      </c>
      <c r="C104" s="143" t="s">
        <v>100</v>
      </c>
      <c r="D104" s="135" t="s">
        <v>72</v>
      </c>
      <c r="E104" s="146">
        <v>56</v>
      </c>
      <c r="F104" s="139"/>
      <c r="G104" s="139"/>
      <c r="H104" s="139"/>
      <c r="I104" s="139"/>
      <c r="J104" s="139"/>
      <c r="K104" s="139">
        <f t="shared" si="12"/>
        <v>0</v>
      </c>
      <c r="L104" s="139">
        <f t="shared" si="13"/>
        <v>0</v>
      </c>
      <c r="M104" s="139">
        <f t="shared" si="14"/>
        <v>0</v>
      </c>
      <c r="N104" s="139">
        <f t="shared" si="15"/>
        <v>0</v>
      </c>
      <c r="O104" s="139">
        <f t="shared" si="16"/>
        <v>0</v>
      </c>
      <c r="P104" s="139">
        <f t="shared" si="17"/>
        <v>0</v>
      </c>
    </row>
    <row r="105" spans="1:16" s="169" customFormat="1" ht="24">
      <c r="A105" s="179">
        <v>46</v>
      </c>
      <c r="B105" s="135" t="s">
        <v>97</v>
      </c>
      <c r="C105" s="143" t="s">
        <v>102</v>
      </c>
      <c r="D105" s="135" t="s">
        <v>72</v>
      </c>
      <c r="E105" s="146">
        <v>56</v>
      </c>
      <c r="F105" s="139"/>
      <c r="G105" s="139"/>
      <c r="H105" s="139"/>
      <c r="I105" s="139"/>
      <c r="J105" s="139"/>
      <c r="K105" s="139">
        <f t="shared" si="12"/>
        <v>0</v>
      </c>
      <c r="L105" s="139">
        <f t="shared" si="13"/>
        <v>0</v>
      </c>
      <c r="M105" s="139">
        <f t="shared" si="14"/>
        <v>0</v>
      </c>
      <c r="N105" s="139">
        <f t="shared" si="15"/>
        <v>0</v>
      </c>
      <c r="O105" s="139">
        <f t="shared" si="16"/>
        <v>0</v>
      </c>
      <c r="P105" s="139">
        <f t="shared" si="17"/>
        <v>0</v>
      </c>
    </row>
    <row r="106" spans="1:16" s="169" customFormat="1" ht="12">
      <c r="A106" s="135">
        <f>A105+1</f>
        <v>47</v>
      </c>
      <c r="B106" s="135" t="s">
        <v>97</v>
      </c>
      <c r="C106" s="143" t="s">
        <v>103</v>
      </c>
      <c r="D106" s="135" t="s">
        <v>72</v>
      </c>
      <c r="E106" s="146">
        <v>5</v>
      </c>
      <c r="F106" s="139"/>
      <c r="G106" s="139"/>
      <c r="H106" s="139"/>
      <c r="I106" s="139"/>
      <c r="J106" s="139"/>
      <c r="K106" s="139">
        <f t="shared" si="12"/>
        <v>0</v>
      </c>
      <c r="L106" s="139">
        <f t="shared" si="13"/>
        <v>0</v>
      </c>
      <c r="M106" s="139">
        <f t="shared" si="14"/>
        <v>0</v>
      </c>
      <c r="N106" s="139">
        <f t="shared" si="15"/>
        <v>0</v>
      </c>
      <c r="O106" s="139">
        <f t="shared" si="16"/>
        <v>0</v>
      </c>
      <c r="P106" s="139">
        <f t="shared" si="17"/>
        <v>0</v>
      </c>
    </row>
    <row r="107" spans="1:16" s="169" customFormat="1" ht="12">
      <c r="A107" s="179">
        <v>47</v>
      </c>
      <c r="B107" s="135" t="s">
        <v>97</v>
      </c>
      <c r="C107" s="143" t="s">
        <v>105</v>
      </c>
      <c r="D107" s="135" t="s">
        <v>72</v>
      </c>
      <c r="E107" s="146">
        <v>1</v>
      </c>
      <c r="F107" s="139"/>
      <c r="G107" s="139"/>
      <c r="H107" s="139"/>
      <c r="I107" s="139"/>
      <c r="J107" s="139"/>
      <c r="K107" s="139">
        <f t="shared" si="12"/>
        <v>0</v>
      </c>
      <c r="L107" s="139">
        <f t="shared" si="13"/>
        <v>0</v>
      </c>
      <c r="M107" s="139">
        <f t="shared" si="14"/>
        <v>0</v>
      </c>
      <c r="N107" s="139">
        <f t="shared" si="15"/>
        <v>0</v>
      </c>
      <c r="O107" s="139">
        <f t="shared" si="16"/>
        <v>0</v>
      </c>
      <c r="P107" s="139">
        <f t="shared" si="17"/>
        <v>0</v>
      </c>
    </row>
    <row r="108" spans="1:16" s="169" customFormat="1" ht="24">
      <c r="A108" s="135">
        <f>A107+1</f>
        <v>48</v>
      </c>
      <c r="B108" s="135" t="s">
        <v>97</v>
      </c>
      <c r="C108" s="143" t="s">
        <v>107</v>
      </c>
      <c r="D108" s="135" t="s">
        <v>72</v>
      </c>
      <c r="E108" s="146">
        <v>1</v>
      </c>
      <c r="F108" s="139"/>
      <c r="G108" s="139"/>
      <c r="H108" s="139"/>
      <c r="I108" s="139"/>
      <c r="J108" s="139"/>
      <c r="K108" s="139">
        <f t="shared" si="12"/>
        <v>0</v>
      </c>
      <c r="L108" s="139">
        <f t="shared" si="13"/>
        <v>0</v>
      </c>
      <c r="M108" s="139">
        <f t="shared" si="14"/>
        <v>0</v>
      </c>
      <c r="N108" s="139">
        <f t="shared" si="15"/>
        <v>0</v>
      </c>
      <c r="O108" s="139">
        <f t="shared" si="16"/>
        <v>0</v>
      </c>
      <c r="P108" s="139">
        <f t="shared" si="17"/>
        <v>0</v>
      </c>
    </row>
    <row r="109" spans="1:16" s="169" customFormat="1" ht="12">
      <c r="A109" s="179">
        <v>48</v>
      </c>
      <c r="B109" s="135"/>
      <c r="C109" s="145" t="s">
        <v>108</v>
      </c>
      <c r="D109" s="135"/>
      <c r="E109" s="146"/>
      <c r="F109" s="139"/>
      <c r="G109" s="139"/>
      <c r="H109" s="139"/>
      <c r="I109" s="139"/>
      <c r="J109" s="139"/>
      <c r="K109" s="139">
        <f t="shared" si="12"/>
        <v>0</v>
      </c>
      <c r="L109" s="139">
        <f t="shared" si="13"/>
        <v>0</v>
      </c>
      <c r="M109" s="139">
        <f t="shared" si="14"/>
        <v>0</v>
      </c>
      <c r="N109" s="139">
        <f t="shared" si="15"/>
        <v>0</v>
      </c>
      <c r="O109" s="139">
        <f t="shared" si="16"/>
        <v>0</v>
      </c>
      <c r="P109" s="139">
        <f t="shared" si="17"/>
        <v>0</v>
      </c>
    </row>
    <row r="110" spans="1:16" s="169" customFormat="1" ht="12">
      <c r="A110" s="135">
        <f>A109+1</f>
        <v>49</v>
      </c>
      <c r="B110" s="135" t="s">
        <v>97</v>
      </c>
      <c r="C110" s="143" t="s">
        <v>110</v>
      </c>
      <c r="D110" s="135" t="s">
        <v>72</v>
      </c>
      <c r="E110" s="146">
        <v>14</v>
      </c>
      <c r="F110" s="139"/>
      <c r="G110" s="139"/>
      <c r="H110" s="139"/>
      <c r="I110" s="139"/>
      <c r="J110" s="139"/>
      <c r="K110" s="139">
        <f t="shared" si="12"/>
        <v>0</v>
      </c>
      <c r="L110" s="139">
        <f t="shared" si="13"/>
        <v>0</v>
      </c>
      <c r="M110" s="139">
        <f t="shared" si="14"/>
        <v>0</v>
      </c>
      <c r="N110" s="139">
        <f t="shared" si="15"/>
        <v>0</v>
      </c>
      <c r="O110" s="139">
        <f t="shared" si="16"/>
        <v>0</v>
      </c>
      <c r="P110" s="139">
        <f t="shared" si="17"/>
        <v>0</v>
      </c>
    </row>
    <row r="111" spans="1:16" s="169" customFormat="1" ht="12">
      <c r="A111" s="179">
        <v>49</v>
      </c>
      <c r="B111" s="135" t="s">
        <v>97</v>
      </c>
      <c r="C111" s="143" t="s">
        <v>111</v>
      </c>
      <c r="D111" s="135" t="s">
        <v>72</v>
      </c>
      <c r="E111" s="146">
        <v>14</v>
      </c>
      <c r="F111" s="139"/>
      <c r="G111" s="139"/>
      <c r="H111" s="139"/>
      <c r="I111" s="139"/>
      <c r="J111" s="139"/>
      <c r="K111" s="139">
        <f t="shared" si="12"/>
        <v>0</v>
      </c>
      <c r="L111" s="139">
        <f t="shared" si="13"/>
        <v>0</v>
      </c>
      <c r="M111" s="139">
        <f t="shared" si="14"/>
        <v>0</v>
      </c>
      <c r="N111" s="139">
        <f t="shared" si="15"/>
        <v>0</v>
      </c>
      <c r="O111" s="139">
        <f t="shared" si="16"/>
        <v>0</v>
      </c>
      <c r="P111" s="139">
        <f t="shared" si="17"/>
        <v>0</v>
      </c>
    </row>
    <row r="112" spans="1:16" s="169" customFormat="1" ht="12">
      <c r="A112" s="135">
        <f>A111+1</f>
        <v>50</v>
      </c>
      <c r="B112" s="135"/>
      <c r="C112" s="145" t="s">
        <v>113</v>
      </c>
      <c r="D112" s="170"/>
      <c r="E112" s="146"/>
      <c r="F112" s="139"/>
      <c r="G112" s="139"/>
      <c r="H112" s="139"/>
      <c r="I112" s="139"/>
      <c r="J112" s="139"/>
      <c r="K112" s="139">
        <f t="shared" si="12"/>
        <v>0</v>
      </c>
      <c r="L112" s="139">
        <f t="shared" si="13"/>
        <v>0</v>
      </c>
      <c r="M112" s="139">
        <f t="shared" si="14"/>
        <v>0</v>
      </c>
      <c r="N112" s="139">
        <f t="shared" si="15"/>
        <v>0</v>
      </c>
      <c r="O112" s="139">
        <f t="shared" si="16"/>
        <v>0</v>
      </c>
      <c r="P112" s="139">
        <f t="shared" si="17"/>
        <v>0</v>
      </c>
    </row>
    <row r="113" spans="1:16" s="169" customFormat="1" ht="36">
      <c r="A113" s="179">
        <v>50</v>
      </c>
      <c r="B113" s="135" t="s">
        <v>97</v>
      </c>
      <c r="C113" s="141" t="s">
        <v>115</v>
      </c>
      <c r="D113" s="170" t="s">
        <v>72</v>
      </c>
      <c r="E113" s="146">
        <v>15</v>
      </c>
      <c r="F113" s="139"/>
      <c r="G113" s="139"/>
      <c r="H113" s="139"/>
      <c r="I113" s="139"/>
      <c r="J113" s="139"/>
      <c r="K113" s="139">
        <f t="shared" si="12"/>
        <v>0</v>
      </c>
      <c r="L113" s="139">
        <f t="shared" si="13"/>
        <v>0</v>
      </c>
      <c r="M113" s="139">
        <f t="shared" si="14"/>
        <v>0</v>
      </c>
      <c r="N113" s="139">
        <f t="shared" si="15"/>
        <v>0</v>
      </c>
      <c r="O113" s="139">
        <f t="shared" si="16"/>
        <v>0</v>
      </c>
      <c r="P113" s="139">
        <f t="shared" si="17"/>
        <v>0</v>
      </c>
    </row>
    <row r="114" spans="1:16" s="169" customFormat="1" ht="12">
      <c r="A114" s="135">
        <f>A113+1</f>
        <v>51</v>
      </c>
      <c r="B114" s="135" t="s">
        <v>97</v>
      </c>
      <c r="C114" s="131" t="s">
        <v>116</v>
      </c>
      <c r="D114" s="170" t="s">
        <v>78</v>
      </c>
      <c r="E114" s="146">
        <v>20</v>
      </c>
      <c r="F114" s="139"/>
      <c r="G114" s="139"/>
      <c r="H114" s="139"/>
      <c r="I114" s="139"/>
      <c r="J114" s="139"/>
      <c r="K114" s="139">
        <f t="shared" si="12"/>
        <v>0</v>
      </c>
      <c r="L114" s="139">
        <f t="shared" si="13"/>
        <v>0</v>
      </c>
      <c r="M114" s="139">
        <f t="shared" si="14"/>
        <v>0</v>
      </c>
      <c r="N114" s="139">
        <f t="shared" si="15"/>
        <v>0</v>
      </c>
      <c r="O114" s="139">
        <f t="shared" si="16"/>
        <v>0</v>
      </c>
      <c r="P114" s="139">
        <f t="shared" si="17"/>
        <v>0</v>
      </c>
    </row>
    <row r="115" spans="1:16" s="169" customFormat="1" ht="12">
      <c r="A115" s="179">
        <v>51</v>
      </c>
      <c r="B115" s="177"/>
      <c r="C115" s="176" t="s">
        <v>274</v>
      </c>
      <c r="D115" s="178"/>
      <c r="E115" s="180"/>
      <c r="F115" s="180"/>
      <c r="G115" s="180"/>
      <c r="H115" s="180"/>
      <c r="I115" s="180"/>
      <c r="J115" s="180"/>
      <c r="K115" s="181">
        <f aca="true" t="shared" si="18" ref="K115:K162">SUM(H115:J115)</f>
        <v>0</v>
      </c>
      <c r="L115" s="181">
        <f aca="true" t="shared" si="19" ref="L115:L162">ROUND(E115*F115,2)</f>
        <v>0</v>
      </c>
      <c r="M115" s="181">
        <f aca="true" t="shared" si="20" ref="M115:M162">ROUND(E115*H115,2)</f>
        <v>0</v>
      </c>
      <c r="N115" s="181">
        <f aca="true" t="shared" si="21" ref="N115:N162">ROUND(E115*I115,2)</f>
        <v>0</v>
      </c>
      <c r="O115" s="181">
        <f aca="true" t="shared" si="22" ref="O115:O162">ROUND(E115*J115,2)</f>
        <v>0</v>
      </c>
      <c r="P115" s="181">
        <f aca="true" t="shared" si="23" ref="P115:P162">M115+N115+O115</f>
        <v>0</v>
      </c>
    </row>
    <row r="116" spans="1:16" s="169" customFormat="1" ht="12">
      <c r="A116" s="135">
        <f>A115+1</f>
        <v>52</v>
      </c>
      <c r="B116" s="135"/>
      <c r="C116" s="140" t="s">
        <v>68</v>
      </c>
      <c r="D116" s="170"/>
      <c r="E116" s="146"/>
      <c r="F116" s="139"/>
      <c r="G116" s="139"/>
      <c r="H116" s="139"/>
      <c r="I116" s="139"/>
      <c r="J116" s="139"/>
      <c r="K116" s="139">
        <f t="shared" si="18"/>
        <v>0</v>
      </c>
      <c r="L116" s="139">
        <f t="shared" si="19"/>
        <v>0</v>
      </c>
      <c r="M116" s="139">
        <f t="shared" si="20"/>
        <v>0</v>
      </c>
      <c r="N116" s="139">
        <f t="shared" si="21"/>
        <v>0</v>
      </c>
      <c r="O116" s="139">
        <f t="shared" si="22"/>
        <v>0</v>
      </c>
      <c r="P116" s="139">
        <f t="shared" si="23"/>
        <v>0</v>
      </c>
    </row>
    <row r="117" spans="1:16" s="169" customFormat="1" ht="12">
      <c r="A117" s="179">
        <v>52</v>
      </c>
      <c r="B117" s="135" t="s">
        <v>69</v>
      </c>
      <c r="C117" s="142" t="s">
        <v>71</v>
      </c>
      <c r="D117" s="135" t="s">
        <v>72</v>
      </c>
      <c r="E117" s="146">
        <v>131</v>
      </c>
      <c r="F117" s="139"/>
      <c r="G117" s="139"/>
      <c r="H117" s="139"/>
      <c r="I117" s="139"/>
      <c r="J117" s="139"/>
      <c r="K117" s="139">
        <f t="shared" si="18"/>
        <v>0</v>
      </c>
      <c r="L117" s="139">
        <f t="shared" si="19"/>
        <v>0</v>
      </c>
      <c r="M117" s="139">
        <f t="shared" si="20"/>
        <v>0</v>
      </c>
      <c r="N117" s="139">
        <f t="shared" si="21"/>
        <v>0</v>
      </c>
      <c r="O117" s="139">
        <f t="shared" si="22"/>
        <v>0</v>
      </c>
      <c r="P117" s="139">
        <f t="shared" si="23"/>
        <v>0</v>
      </c>
    </row>
    <row r="118" spans="1:16" s="169" customFormat="1" ht="12">
      <c r="A118" s="135">
        <f>A117+1</f>
        <v>53</v>
      </c>
      <c r="B118" s="135" t="s">
        <v>69</v>
      </c>
      <c r="C118" s="142" t="s">
        <v>74</v>
      </c>
      <c r="D118" s="135" t="s">
        <v>72</v>
      </c>
      <c r="E118" s="146">
        <v>33.4</v>
      </c>
      <c r="F118" s="139"/>
      <c r="G118" s="139"/>
      <c r="H118" s="139"/>
      <c r="I118" s="139"/>
      <c r="J118" s="139"/>
      <c r="K118" s="139">
        <f t="shared" si="18"/>
        <v>0</v>
      </c>
      <c r="L118" s="139">
        <f t="shared" si="19"/>
        <v>0</v>
      </c>
      <c r="M118" s="139">
        <f t="shared" si="20"/>
        <v>0</v>
      </c>
      <c r="N118" s="139">
        <f t="shared" si="21"/>
        <v>0</v>
      </c>
      <c r="O118" s="139">
        <f t="shared" si="22"/>
        <v>0</v>
      </c>
      <c r="P118" s="139">
        <f t="shared" si="23"/>
        <v>0</v>
      </c>
    </row>
    <row r="119" spans="1:16" s="169" customFormat="1" ht="12">
      <c r="A119" s="179">
        <v>53</v>
      </c>
      <c r="B119" s="135" t="s">
        <v>69</v>
      </c>
      <c r="C119" s="142" t="s">
        <v>75</v>
      </c>
      <c r="D119" s="170" t="s">
        <v>72</v>
      </c>
      <c r="E119" s="146">
        <v>60</v>
      </c>
      <c r="F119" s="139"/>
      <c r="G119" s="139"/>
      <c r="H119" s="139"/>
      <c r="I119" s="139"/>
      <c r="J119" s="139"/>
      <c r="K119" s="139">
        <f t="shared" si="18"/>
        <v>0</v>
      </c>
      <c r="L119" s="139">
        <f t="shared" si="19"/>
        <v>0</v>
      </c>
      <c r="M119" s="139">
        <f t="shared" si="20"/>
        <v>0</v>
      </c>
      <c r="N119" s="139">
        <f t="shared" si="21"/>
        <v>0</v>
      </c>
      <c r="O119" s="139">
        <f t="shared" si="22"/>
        <v>0</v>
      </c>
      <c r="P119" s="139">
        <f t="shared" si="23"/>
        <v>0</v>
      </c>
    </row>
    <row r="120" spans="1:16" s="169" customFormat="1" ht="24">
      <c r="A120" s="135">
        <f>A119+1</f>
        <v>54</v>
      </c>
      <c r="B120" s="135" t="s">
        <v>69</v>
      </c>
      <c r="C120" s="142" t="s">
        <v>79</v>
      </c>
      <c r="D120" s="135" t="s">
        <v>72</v>
      </c>
      <c r="E120" s="146">
        <v>50</v>
      </c>
      <c r="F120" s="139"/>
      <c r="G120" s="139"/>
      <c r="H120" s="139"/>
      <c r="I120" s="139"/>
      <c r="J120" s="139"/>
      <c r="K120" s="139">
        <f t="shared" si="18"/>
        <v>0</v>
      </c>
      <c r="L120" s="139">
        <f t="shared" si="19"/>
        <v>0</v>
      </c>
      <c r="M120" s="139">
        <f t="shared" si="20"/>
        <v>0</v>
      </c>
      <c r="N120" s="139">
        <f t="shared" si="21"/>
        <v>0</v>
      </c>
      <c r="O120" s="139">
        <f t="shared" si="22"/>
        <v>0</v>
      </c>
      <c r="P120" s="139">
        <f t="shared" si="23"/>
        <v>0</v>
      </c>
    </row>
    <row r="121" spans="1:16" s="169" customFormat="1" ht="36">
      <c r="A121" s="179">
        <v>54</v>
      </c>
      <c r="B121" s="135" t="s">
        <v>69</v>
      </c>
      <c r="C121" s="142" t="s">
        <v>83</v>
      </c>
      <c r="D121" s="135" t="s">
        <v>72</v>
      </c>
      <c r="E121" s="146">
        <v>43.8</v>
      </c>
      <c r="F121" s="139"/>
      <c r="G121" s="139"/>
      <c r="H121" s="139"/>
      <c r="I121" s="139"/>
      <c r="J121" s="139"/>
      <c r="K121" s="139">
        <f t="shared" si="18"/>
        <v>0</v>
      </c>
      <c r="L121" s="139">
        <f t="shared" si="19"/>
        <v>0</v>
      </c>
      <c r="M121" s="139">
        <f t="shared" si="20"/>
        <v>0</v>
      </c>
      <c r="N121" s="139">
        <f t="shared" si="21"/>
        <v>0</v>
      </c>
      <c r="O121" s="139">
        <f t="shared" si="22"/>
        <v>0</v>
      </c>
      <c r="P121" s="139">
        <f t="shared" si="23"/>
        <v>0</v>
      </c>
    </row>
    <row r="122" spans="1:16" s="169" customFormat="1" ht="12">
      <c r="A122" s="135">
        <f>A121+1</f>
        <v>55</v>
      </c>
      <c r="B122" s="135" t="s">
        <v>69</v>
      </c>
      <c r="C122" s="142" t="s">
        <v>84</v>
      </c>
      <c r="D122" s="135" t="s">
        <v>85</v>
      </c>
      <c r="E122" s="146">
        <v>6.6</v>
      </c>
      <c r="F122" s="139"/>
      <c r="G122" s="139"/>
      <c r="H122" s="139"/>
      <c r="I122" s="139"/>
      <c r="J122" s="139"/>
      <c r="K122" s="139">
        <f t="shared" si="18"/>
        <v>0</v>
      </c>
      <c r="L122" s="139">
        <f t="shared" si="19"/>
        <v>0</v>
      </c>
      <c r="M122" s="139">
        <f t="shared" si="20"/>
        <v>0</v>
      </c>
      <c r="N122" s="139">
        <f t="shared" si="21"/>
        <v>0</v>
      </c>
      <c r="O122" s="139">
        <f t="shared" si="22"/>
        <v>0</v>
      </c>
      <c r="P122" s="139">
        <f t="shared" si="23"/>
        <v>0</v>
      </c>
    </row>
    <row r="123" spans="1:16" s="169" customFormat="1" ht="12">
      <c r="A123" s="179">
        <v>55</v>
      </c>
      <c r="B123" s="135"/>
      <c r="C123" s="137" t="s">
        <v>9</v>
      </c>
      <c r="D123" s="135"/>
      <c r="E123" s="146"/>
      <c r="F123" s="139"/>
      <c r="G123" s="139"/>
      <c r="H123" s="139"/>
      <c r="I123" s="139"/>
      <c r="J123" s="139"/>
      <c r="K123" s="139">
        <f t="shared" si="18"/>
        <v>0</v>
      </c>
      <c r="L123" s="139">
        <f t="shared" si="19"/>
        <v>0</v>
      </c>
      <c r="M123" s="139">
        <f t="shared" si="20"/>
        <v>0</v>
      </c>
      <c r="N123" s="139">
        <f t="shared" si="21"/>
        <v>0</v>
      </c>
      <c r="O123" s="139">
        <f t="shared" si="22"/>
        <v>0</v>
      </c>
      <c r="P123" s="139">
        <f t="shared" si="23"/>
        <v>0</v>
      </c>
    </row>
    <row r="124" spans="1:16" s="169" customFormat="1" ht="24">
      <c r="A124" s="135">
        <f>A123+1</f>
        <v>56</v>
      </c>
      <c r="B124" s="135" t="s">
        <v>87</v>
      </c>
      <c r="C124" s="143" t="s">
        <v>88</v>
      </c>
      <c r="D124" s="135" t="s">
        <v>72</v>
      </c>
      <c r="E124" s="146">
        <v>51.7</v>
      </c>
      <c r="F124" s="139"/>
      <c r="G124" s="139"/>
      <c r="H124" s="139"/>
      <c r="I124" s="139"/>
      <c r="J124" s="139"/>
      <c r="K124" s="139">
        <f t="shared" si="18"/>
        <v>0</v>
      </c>
      <c r="L124" s="139">
        <f t="shared" si="19"/>
        <v>0</v>
      </c>
      <c r="M124" s="139">
        <f t="shared" si="20"/>
        <v>0</v>
      </c>
      <c r="N124" s="139">
        <f t="shared" si="21"/>
        <v>0</v>
      </c>
      <c r="O124" s="139">
        <f t="shared" si="22"/>
        <v>0</v>
      </c>
      <c r="P124" s="139">
        <f t="shared" si="23"/>
        <v>0</v>
      </c>
    </row>
    <row r="125" spans="1:16" s="169" customFormat="1" ht="12">
      <c r="A125" s="179">
        <v>56</v>
      </c>
      <c r="B125" s="135" t="s">
        <v>89</v>
      </c>
      <c r="C125" s="143" t="s">
        <v>90</v>
      </c>
      <c r="D125" s="135" t="s">
        <v>78</v>
      </c>
      <c r="E125" s="146">
        <v>1.4</v>
      </c>
      <c r="F125" s="139"/>
      <c r="G125" s="139"/>
      <c r="H125" s="139"/>
      <c r="I125" s="139"/>
      <c r="J125" s="139"/>
      <c r="K125" s="139">
        <f t="shared" si="18"/>
        <v>0</v>
      </c>
      <c r="L125" s="139">
        <f t="shared" si="19"/>
        <v>0</v>
      </c>
      <c r="M125" s="139">
        <f t="shared" si="20"/>
        <v>0</v>
      </c>
      <c r="N125" s="139">
        <f t="shared" si="21"/>
        <v>0</v>
      </c>
      <c r="O125" s="139">
        <f t="shared" si="22"/>
        <v>0</v>
      </c>
      <c r="P125" s="139">
        <f t="shared" si="23"/>
        <v>0</v>
      </c>
    </row>
    <row r="126" spans="1:16" s="169" customFormat="1" ht="12">
      <c r="A126" s="135">
        <f>A125+1</f>
        <v>57</v>
      </c>
      <c r="B126" s="135" t="s">
        <v>91</v>
      </c>
      <c r="C126" s="143" t="s">
        <v>95</v>
      </c>
      <c r="D126" s="135" t="s">
        <v>72</v>
      </c>
      <c r="E126" s="146">
        <v>50</v>
      </c>
      <c r="F126" s="139"/>
      <c r="G126" s="139"/>
      <c r="H126" s="139"/>
      <c r="I126" s="139"/>
      <c r="J126" s="139"/>
      <c r="K126" s="139">
        <f t="shared" si="18"/>
        <v>0</v>
      </c>
      <c r="L126" s="139">
        <f t="shared" si="19"/>
        <v>0</v>
      </c>
      <c r="M126" s="139">
        <f t="shared" si="20"/>
        <v>0</v>
      </c>
      <c r="N126" s="139">
        <f t="shared" si="21"/>
        <v>0</v>
      </c>
      <c r="O126" s="139">
        <f t="shared" si="22"/>
        <v>0</v>
      </c>
      <c r="P126" s="139">
        <f t="shared" si="23"/>
        <v>0</v>
      </c>
    </row>
    <row r="127" spans="1:16" s="169" customFormat="1" ht="12">
      <c r="A127" s="179">
        <v>57</v>
      </c>
      <c r="B127" s="135"/>
      <c r="C127" s="137" t="s">
        <v>10</v>
      </c>
      <c r="D127" s="170"/>
      <c r="E127" s="146"/>
      <c r="F127" s="139"/>
      <c r="G127" s="139"/>
      <c r="H127" s="139"/>
      <c r="I127" s="139"/>
      <c r="J127" s="139"/>
      <c r="K127" s="139">
        <f t="shared" si="18"/>
        <v>0</v>
      </c>
      <c r="L127" s="139">
        <f t="shared" si="19"/>
        <v>0</v>
      </c>
      <c r="M127" s="139">
        <f t="shared" si="20"/>
        <v>0</v>
      </c>
      <c r="N127" s="139">
        <f t="shared" si="21"/>
        <v>0</v>
      </c>
      <c r="O127" s="139">
        <f t="shared" si="22"/>
        <v>0</v>
      </c>
      <c r="P127" s="139">
        <f t="shared" si="23"/>
        <v>0</v>
      </c>
    </row>
    <row r="128" spans="1:16" s="169" customFormat="1" ht="12">
      <c r="A128" s="135">
        <f>A127+1</f>
        <v>58</v>
      </c>
      <c r="B128" s="135"/>
      <c r="C128" s="145" t="s">
        <v>96</v>
      </c>
      <c r="D128" s="170"/>
      <c r="E128" s="146"/>
      <c r="F128" s="139"/>
      <c r="G128" s="139"/>
      <c r="H128" s="139"/>
      <c r="I128" s="139"/>
      <c r="J128" s="139"/>
      <c r="K128" s="139">
        <f t="shared" si="18"/>
        <v>0</v>
      </c>
      <c r="L128" s="139">
        <f t="shared" si="19"/>
        <v>0</v>
      </c>
      <c r="M128" s="139">
        <f t="shared" si="20"/>
        <v>0</v>
      </c>
      <c r="N128" s="139">
        <f t="shared" si="21"/>
        <v>0</v>
      </c>
      <c r="O128" s="139">
        <f t="shared" si="22"/>
        <v>0</v>
      </c>
      <c r="P128" s="139">
        <f t="shared" si="23"/>
        <v>0</v>
      </c>
    </row>
    <row r="129" spans="1:16" s="169" customFormat="1" ht="12">
      <c r="A129" s="179">
        <v>58</v>
      </c>
      <c r="B129" s="135" t="s">
        <v>97</v>
      </c>
      <c r="C129" s="141" t="s">
        <v>99</v>
      </c>
      <c r="D129" s="135" t="s">
        <v>72</v>
      </c>
      <c r="E129" s="146">
        <v>51.7</v>
      </c>
      <c r="F129" s="139"/>
      <c r="G129" s="139"/>
      <c r="H129" s="139"/>
      <c r="I129" s="139"/>
      <c r="J129" s="139"/>
      <c r="K129" s="139">
        <f t="shared" si="18"/>
        <v>0</v>
      </c>
      <c r="L129" s="139">
        <f t="shared" si="19"/>
        <v>0</v>
      </c>
      <c r="M129" s="139">
        <f t="shared" si="20"/>
        <v>0</v>
      </c>
      <c r="N129" s="139">
        <f t="shared" si="21"/>
        <v>0</v>
      </c>
      <c r="O129" s="139">
        <f t="shared" si="22"/>
        <v>0</v>
      </c>
      <c r="P129" s="139">
        <f t="shared" si="23"/>
        <v>0</v>
      </c>
    </row>
    <row r="130" spans="1:16" s="169" customFormat="1" ht="12">
      <c r="A130" s="135">
        <f>A129+1</f>
        <v>59</v>
      </c>
      <c r="B130" s="135" t="s">
        <v>97</v>
      </c>
      <c r="C130" s="143" t="s">
        <v>100</v>
      </c>
      <c r="D130" s="135" t="s">
        <v>72</v>
      </c>
      <c r="E130" s="146">
        <v>173</v>
      </c>
      <c r="F130" s="139"/>
      <c r="G130" s="139"/>
      <c r="H130" s="139"/>
      <c r="I130" s="139"/>
      <c r="J130" s="139"/>
      <c r="K130" s="139">
        <f t="shared" si="18"/>
        <v>0</v>
      </c>
      <c r="L130" s="139">
        <f t="shared" si="19"/>
        <v>0</v>
      </c>
      <c r="M130" s="139">
        <f t="shared" si="20"/>
        <v>0</v>
      </c>
      <c r="N130" s="139">
        <f t="shared" si="21"/>
        <v>0</v>
      </c>
      <c r="O130" s="139">
        <f t="shared" si="22"/>
        <v>0</v>
      </c>
      <c r="P130" s="139">
        <f t="shared" si="23"/>
        <v>0</v>
      </c>
    </row>
    <row r="131" spans="1:16" s="169" customFormat="1" ht="24">
      <c r="A131" s="179">
        <v>59</v>
      </c>
      <c r="B131" s="135" t="s">
        <v>97</v>
      </c>
      <c r="C131" s="143" t="s">
        <v>101</v>
      </c>
      <c r="D131" s="135" t="s">
        <v>72</v>
      </c>
      <c r="E131" s="146">
        <v>173</v>
      </c>
      <c r="F131" s="139"/>
      <c r="G131" s="139"/>
      <c r="H131" s="139"/>
      <c r="I131" s="139"/>
      <c r="J131" s="139"/>
      <c r="K131" s="139">
        <f t="shared" si="18"/>
        <v>0</v>
      </c>
      <c r="L131" s="139">
        <f t="shared" si="19"/>
        <v>0</v>
      </c>
      <c r="M131" s="139">
        <f t="shared" si="20"/>
        <v>0</v>
      </c>
      <c r="N131" s="139">
        <f t="shared" si="21"/>
        <v>0</v>
      </c>
      <c r="O131" s="139">
        <f t="shared" si="22"/>
        <v>0</v>
      </c>
      <c r="P131" s="139">
        <f t="shared" si="23"/>
        <v>0</v>
      </c>
    </row>
    <row r="132" spans="1:16" s="169" customFormat="1" ht="12">
      <c r="A132" s="135">
        <f>A131+1</f>
        <v>60</v>
      </c>
      <c r="B132" s="135" t="s">
        <v>97</v>
      </c>
      <c r="C132" s="143" t="s">
        <v>106</v>
      </c>
      <c r="D132" s="135" t="s">
        <v>78</v>
      </c>
      <c r="E132" s="146">
        <v>11.4</v>
      </c>
      <c r="F132" s="139"/>
      <c r="G132" s="139"/>
      <c r="H132" s="139"/>
      <c r="I132" s="139"/>
      <c r="J132" s="139"/>
      <c r="K132" s="139">
        <f t="shared" si="18"/>
        <v>0</v>
      </c>
      <c r="L132" s="139">
        <f t="shared" si="19"/>
        <v>0</v>
      </c>
      <c r="M132" s="139">
        <f t="shared" si="20"/>
        <v>0</v>
      </c>
      <c r="N132" s="139">
        <f t="shared" si="21"/>
        <v>0</v>
      </c>
      <c r="O132" s="139">
        <f t="shared" si="22"/>
        <v>0</v>
      </c>
      <c r="P132" s="139">
        <f t="shared" si="23"/>
        <v>0</v>
      </c>
    </row>
    <row r="133" spans="1:16" s="169" customFormat="1" ht="24">
      <c r="A133" s="179">
        <v>60</v>
      </c>
      <c r="B133" s="135" t="s">
        <v>97</v>
      </c>
      <c r="C133" s="143" t="s">
        <v>107</v>
      </c>
      <c r="D133" s="135" t="s">
        <v>78</v>
      </c>
      <c r="E133" s="146">
        <v>11.4</v>
      </c>
      <c r="F133" s="139"/>
      <c r="G133" s="139"/>
      <c r="H133" s="139"/>
      <c r="I133" s="139"/>
      <c r="J133" s="139"/>
      <c r="K133" s="139">
        <f t="shared" si="18"/>
        <v>0</v>
      </c>
      <c r="L133" s="139">
        <f t="shared" si="19"/>
        <v>0</v>
      </c>
      <c r="M133" s="139">
        <f t="shared" si="20"/>
        <v>0</v>
      </c>
      <c r="N133" s="139">
        <f t="shared" si="21"/>
        <v>0</v>
      </c>
      <c r="O133" s="139">
        <f t="shared" si="22"/>
        <v>0</v>
      </c>
      <c r="P133" s="139">
        <f t="shared" si="23"/>
        <v>0</v>
      </c>
    </row>
    <row r="134" spans="1:16" s="169" customFormat="1" ht="12">
      <c r="A134" s="135">
        <f>A133+1</f>
        <v>61</v>
      </c>
      <c r="B134" s="135"/>
      <c r="C134" s="145" t="s">
        <v>108</v>
      </c>
      <c r="D134" s="135"/>
      <c r="E134" s="146"/>
      <c r="F134" s="139"/>
      <c r="G134" s="139"/>
      <c r="H134" s="139"/>
      <c r="I134" s="139"/>
      <c r="J134" s="139"/>
      <c r="K134" s="139">
        <f t="shared" si="18"/>
        <v>0</v>
      </c>
      <c r="L134" s="139">
        <f t="shared" si="19"/>
        <v>0</v>
      </c>
      <c r="M134" s="139">
        <f t="shared" si="20"/>
        <v>0</v>
      </c>
      <c r="N134" s="139">
        <f t="shared" si="21"/>
        <v>0</v>
      </c>
      <c r="O134" s="139">
        <f t="shared" si="22"/>
        <v>0</v>
      </c>
      <c r="P134" s="139">
        <f t="shared" si="23"/>
        <v>0</v>
      </c>
    </row>
    <row r="135" spans="1:16" s="169" customFormat="1" ht="12">
      <c r="A135" s="179">
        <v>61</v>
      </c>
      <c r="B135" s="135" t="s">
        <v>97</v>
      </c>
      <c r="C135" s="143" t="s">
        <v>109</v>
      </c>
      <c r="D135" s="135" t="s">
        <v>72</v>
      </c>
      <c r="E135" s="146">
        <v>3.6</v>
      </c>
      <c r="F135" s="139"/>
      <c r="G135" s="139"/>
      <c r="H135" s="139"/>
      <c r="I135" s="139"/>
      <c r="J135" s="139"/>
      <c r="K135" s="139">
        <f t="shared" si="18"/>
        <v>0</v>
      </c>
      <c r="L135" s="139">
        <f t="shared" si="19"/>
        <v>0</v>
      </c>
      <c r="M135" s="139">
        <f t="shared" si="20"/>
        <v>0</v>
      </c>
      <c r="N135" s="139">
        <f t="shared" si="21"/>
        <v>0</v>
      </c>
      <c r="O135" s="139">
        <f t="shared" si="22"/>
        <v>0</v>
      </c>
      <c r="P135" s="139">
        <f t="shared" si="23"/>
        <v>0</v>
      </c>
    </row>
    <row r="136" spans="1:16" s="169" customFormat="1" ht="12">
      <c r="A136" s="135">
        <f>A135+1</f>
        <v>62</v>
      </c>
      <c r="B136" s="135" t="s">
        <v>97</v>
      </c>
      <c r="C136" s="143" t="s">
        <v>110</v>
      </c>
      <c r="D136" s="135" t="s">
        <v>72</v>
      </c>
      <c r="E136" s="146">
        <v>60</v>
      </c>
      <c r="F136" s="139"/>
      <c r="G136" s="139"/>
      <c r="H136" s="139"/>
      <c r="I136" s="139"/>
      <c r="J136" s="139"/>
      <c r="K136" s="139">
        <f t="shared" si="18"/>
        <v>0</v>
      </c>
      <c r="L136" s="139">
        <f t="shared" si="19"/>
        <v>0</v>
      </c>
      <c r="M136" s="139">
        <f t="shared" si="20"/>
        <v>0</v>
      </c>
      <c r="N136" s="139">
        <f t="shared" si="21"/>
        <v>0</v>
      </c>
      <c r="O136" s="139">
        <f t="shared" si="22"/>
        <v>0</v>
      </c>
      <c r="P136" s="139">
        <f t="shared" si="23"/>
        <v>0</v>
      </c>
    </row>
    <row r="137" spans="1:16" s="169" customFormat="1" ht="12">
      <c r="A137" s="179">
        <v>62</v>
      </c>
      <c r="B137" s="135" t="s">
        <v>97</v>
      </c>
      <c r="C137" s="143" t="s">
        <v>111</v>
      </c>
      <c r="D137" s="135" t="s">
        <v>72</v>
      </c>
      <c r="E137" s="146">
        <v>60</v>
      </c>
      <c r="F137" s="139"/>
      <c r="G137" s="139"/>
      <c r="H137" s="139"/>
      <c r="I137" s="139"/>
      <c r="J137" s="139"/>
      <c r="K137" s="139">
        <f t="shared" si="18"/>
        <v>0</v>
      </c>
      <c r="L137" s="139">
        <f t="shared" si="19"/>
        <v>0</v>
      </c>
      <c r="M137" s="139">
        <f t="shared" si="20"/>
        <v>0</v>
      </c>
      <c r="N137" s="139">
        <f t="shared" si="21"/>
        <v>0</v>
      </c>
      <c r="O137" s="139">
        <f t="shared" si="22"/>
        <v>0</v>
      </c>
      <c r="P137" s="139">
        <f t="shared" si="23"/>
        <v>0</v>
      </c>
    </row>
    <row r="138" spans="1:16" s="169" customFormat="1" ht="12">
      <c r="A138" s="135">
        <f>A137+1</f>
        <v>63</v>
      </c>
      <c r="B138" s="135"/>
      <c r="C138" s="145" t="s">
        <v>113</v>
      </c>
      <c r="D138" s="170"/>
      <c r="E138" s="146"/>
      <c r="F138" s="139"/>
      <c r="G138" s="139"/>
      <c r="H138" s="139"/>
      <c r="I138" s="139"/>
      <c r="J138" s="139"/>
      <c r="K138" s="139">
        <f t="shared" si="18"/>
        <v>0</v>
      </c>
      <c r="L138" s="139">
        <f t="shared" si="19"/>
        <v>0</v>
      </c>
      <c r="M138" s="139">
        <f t="shared" si="20"/>
        <v>0</v>
      </c>
      <c r="N138" s="139">
        <f t="shared" si="21"/>
        <v>0</v>
      </c>
      <c r="O138" s="139">
        <f t="shared" si="22"/>
        <v>0</v>
      </c>
      <c r="P138" s="139">
        <f t="shared" si="23"/>
        <v>0</v>
      </c>
    </row>
    <row r="139" spans="1:16" s="169" customFormat="1" ht="12">
      <c r="A139" s="179">
        <v>63</v>
      </c>
      <c r="B139" s="135" t="s">
        <v>97</v>
      </c>
      <c r="C139" s="147" t="s">
        <v>117</v>
      </c>
      <c r="D139" s="170" t="s">
        <v>72</v>
      </c>
      <c r="E139" s="146">
        <v>50</v>
      </c>
      <c r="F139" s="139"/>
      <c r="G139" s="139"/>
      <c r="H139" s="139"/>
      <c r="I139" s="139"/>
      <c r="J139" s="139"/>
      <c r="K139" s="139">
        <f t="shared" si="18"/>
        <v>0</v>
      </c>
      <c r="L139" s="139">
        <f t="shared" si="19"/>
        <v>0</v>
      </c>
      <c r="M139" s="139">
        <f t="shared" si="20"/>
        <v>0</v>
      </c>
      <c r="N139" s="139">
        <f t="shared" si="21"/>
        <v>0</v>
      </c>
      <c r="O139" s="139">
        <f t="shared" si="22"/>
        <v>0</v>
      </c>
      <c r="P139" s="139">
        <f t="shared" si="23"/>
        <v>0</v>
      </c>
    </row>
    <row r="140" spans="1:16" s="169" customFormat="1" ht="12">
      <c r="A140" s="135">
        <f>A139+1</f>
        <v>64</v>
      </c>
      <c r="B140" s="135" t="s">
        <v>97</v>
      </c>
      <c r="C140" s="141" t="s">
        <v>118</v>
      </c>
      <c r="D140" s="170" t="s">
        <v>72</v>
      </c>
      <c r="E140" s="146">
        <v>50</v>
      </c>
      <c r="F140" s="139"/>
      <c r="G140" s="139"/>
      <c r="H140" s="139"/>
      <c r="I140" s="139"/>
      <c r="J140" s="139"/>
      <c r="K140" s="139">
        <f t="shared" si="18"/>
        <v>0</v>
      </c>
      <c r="L140" s="139">
        <f t="shared" si="19"/>
        <v>0</v>
      </c>
      <c r="M140" s="139">
        <f t="shared" si="20"/>
        <v>0</v>
      </c>
      <c r="N140" s="139">
        <f t="shared" si="21"/>
        <v>0</v>
      </c>
      <c r="O140" s="139">
        <f t="shared" si="22"/>
        <v>0</v>
      </c>
      <c r="P140" s="139">
        <f t="shared" si="23"/>
        <v>0</v>
      </c>
    </row>
    <row r="141" spans="1:16" s="169" customFormat="1" ht="12">
      <c r="A141" s="179">
        <v>64</v>
      </c>
      <c r="B141" s="135" t="s">
        <v>86</v>
      </c>
      <c r="C141" s="143" t="s">
        <v>119</v>
      </c>
      <c r="D141" s="170" t="s">
        <v>78</v>
      </c>
      <c r="E141" s="146">
        <v>30</v>
      </c>
      <c r="F141" s="139"/>
      <c r="G141" s="139"/>
      <c r="H141" s="139"/>
      <c r="I141" s="139"/>
      <c r="J141" s="139"/>
      <c r="K141" s="139">
        <f t="shared" si="18"/>
        <v>0</v>
      </c>
      <c r="L141" s="139">
        <f t="shared" si="19"/>
        <v>0</v>
      </c>
      <c r="M141" s="139">
        <f t="shared" si="20"/>
        <v>0</v>
      </c>
      <c r="N141" s="139">
        <f t="shared" si="21"/>
        <v>0</v>
      </c>
      <c r="O141" s="139">
        <f t="shared" si="22"/>
        <v>0</v>
      </c>
      <c r="P141" s="139">
        <f t="shared" si="23"/>
        <v>0</v>
      </c>
    </row>
    <row r="142" spans="1:16" s="169" customFormat="1" ht="12">
      <c r="A142" s="135">
        <f>A141+1</f>
        <v>65</v>
      </c>
      <c r="B142" s="135"/>
      <c r="C142" s="140" t="s">
        <v>125</v>
      </c>
      <c r="D142" s="170"/>
      <c r="E142" s="146"/>
      <c r="F142" s="139"/>
      <c r="G142" s="139"/>
      <c r="H142" s="139"/>
      <c r="I142" s="139"/>
      <c r="J142" s="139"/>
      <c r="K142" s="139">
        <f t="shared" si="18"/>
        <v>0</v>
      </c>
      <c r="L142" s="139">
        <f t="shared" si="19"/>
        <v>0</v>
      </c>
      <c r="M142" s="139">
        <f t="shared" si="20"/>
        <v>0</v>
      </c>
      <c r="N142" s="139">
        <f t="shared" si="21"/>
        <v>0</v>
      </c>
      <c r="O142" s="139">
        <f t="shared" si="22"/>
        <v>0</v>
      </c>
      <c r="P142" s="139">
        <f t="shared" si="23"/>
        <v>0</v>
      </c>
    </row>
    <row r="143" spans="1:16" s="169" customFormat="1" ht="24">
      <c r="A143" s="179">
        <v>65</v>
      </c>
      <c r="B143" s="135" t="s">
        <v>69</v>
      </c>
      <c r="C143" s="148" t="s">
        <v>128</v>
      </c>
      <c r="D143" s="170" t="s">
        <v>70</v>
      </c>
      <c r="E143" s="146">
        <v>1</v>
      </c>
      <c r="F143" s="139"/>
      <c r="G143" s="139"/>
      <c r="H143" s="139"/>
      <c r="I143" s="139"/>
      <c r="J143" s="139"/>
      <c r="K143" s="139">
        <f t="shared" si="18"/>
        <v>0</v>
      </c>
      <c r="L143" s="139">
        <f t="shared" si="19"/>
        <v>0</v>
      </c>
      <c r="M143" s="139">
        <f t="shared" si="20"/>
        <v>0</v>
      </c>
      <c r="N143" s="139">
        <f t="shared" si="21"/>
        <v>0</v>
      </c>
      <c r="O143" s="139">
        <f t="shared" si="22"/>
        <v>0</v>
      </c>
      <c r="P143" s="139">
        <f t="shared" si="23"/>
        <v>0</v>
      </c>
    </row>
    <row r="144" spans="1:16" s="169" customFormat="1" ht="12">
      <c r="A144" s="135">
        <f>A143+1</f>
        <v>66</v>
      </c>
      <c r="B144" s="177"/>
      <c r="C144" s="176" t="s">
        <v>275</v>
      </c>
      <c r="D144" s="178"/>
      <c r="E144" s="180"/>
      <c r="F144" s="180"/>
      <c r="G144" s="180"/>
      <c r="H144" s="180"/>
      <c r="I144" s="180"/>
      <c r="J144" s="180"/>
      <c r="K144" s="181">
        <f t="shared" si="18"/>
        <v>0</v>
      </c>
      <c r="L144" s="181">
        <f t="shared" si="19"/>
        <v>0</v>
      </c>
      <c r="M144" s="181">
        <f t="shared" si="20"/>
        <v>0</v>
      </c>
      <c r="N144" s="181">
        <f t="shared" si="21"/>
        <v>0</v>
      </c>
      <c r="O144" s="181">
        <f t="shared" si="22"/>
        <v>0</v>
      </c>
      <c r="P144" s="181">
        <f t="shared" si="23"/>
        <v>0</v>
      </c>
    </row>
    <row r="145" spans="1:16" s="169" customFormat="1" ht="12">
      <c r="A145" s="179">
        <v>66</v>
      </c>
      <c r="B145" s="135"/>
      <c r="C145" s="140" t="s">
        <v>68</v>
      </c>
      <c r="D145" s="170"/>
      <c r="E145" s="146"/>
      <c r="F145" s="139"/>
      <c r="G145" s="139"/>
      <c r="H145" s="139"/>
      <c r="I145" s="139"/>
      <c r="J145" s="139"/>
      <c r="K145" s="139">
        <f t="shared" si="18"/>
        <v>0</v>
      </c>
      <c r="L145" s="139">
        <f t="shared" si="19"/>
        <v>0</v>
      </c>
      <c r="M145" s="139">
        <f t="shared" si="20"/>
        <v>0</v>
      </c>
      <c r="N145" s="139">
        <f t="shared" si="21"/>
        <v>0</v>
      </c>
      <c r="O145" s="139">
        <f t="shared" si="22"/>
        <v>0</v>
      </c>
      <c r="P145" s="139">
        <f t="shared" si="23"/>
        <v>0</v>
      </c>
    </row>
    <row r="146" spans="1:16" s="169" customFormat="1" ht="12">
      <c r="A146" s="135">
        <f>A145+1</f>
        <v>67</v>
      </c>
      <c r="B146" s="135" t="s">
        <v>69</v>
      </c>
      <c r="C146" s="142" t="s">
        <v>71</v>
      </c>
      <c r="D146" s="135" t="s">
        <v>72</v>
      </c>
      <c r="E146" s="146">
        <v>85</v>
      </c>
      <c r="F146" s="139"/>
      <c r="G146" s="139"/>
      <c r="H146" s="139"/>
      <c r="I146" s="139"/>
      <c r="J146" s="139"/>
      <c r="K146" s="139">
        <f t="shared" si="18"/>
        <v>0</v>
      </c>
      <c r="L146" s="139">
        <f t="shared" si="19"/>
        <v>0</v>
      </c>
      <c r="M146" s="139">
        <f t="shared" si="20"/>
        <v>0</v>
      </c>
      <c r="N146" s="139">
        <f t="shared" si="21"/>
        <v>0</v>
      </c>
      <c r="O146" s="139">
        <f t="shared" si="22"/>
        <v>0</v>
      </c>
      <c r="P146" s="139">
        <f t="shared" si="23"/>
        <v>0</v>
      </c>
    </row>
    <row r="147" spans="1:16" s="169" customFormat="1" ht="12">
      <c r="A147" s="179">
        <v>67</v>
      </c>
      <c r="B147" s="135" t="s">
        <v>69</v>
      </c>
      <c r="C147" s="142" t="s">
        <v>74</v>
      </c>
      <c r="D147" s="135" t="s">
        <v>72</v>
      </c>
      <c r="E147" s="146">
        <v>17.9</v>
      </c>
      <c r="F147" s="139"/>
      <c r="G147" s="139"/>
      <c r="H147" s="139"/>
      <c r="I147" s="139"/>
      <c r="J147" s="139"/>
      <c r="K147" s="139">
        <f t="shared" si="18"/>
        <v>0</v>
      </c>
      <c r="L147" s="139">
        <f t="shared" si="19"/>
        <v>0</v>
      </c>
      <c r="M147" s="139">
        <f t="shared" si="20"/>
        <v>0</v>
      </c>
      <c r="N147" s="139">
        <f t="shared" si="21"/>
        <v>0</v>
      </c>
      <c r="O147" s="139">
        <f t="shared" si="22"/>
        <v>0</v>
      </c>
      <c r="P147" s="139">
        <f t="shared" si="23"/>
        <v>0</v>
      </c>
    </row>
    <row r="148" spans="1:16" s="169" customFormat="1" ht="12">
      <c r="A148" s="135">
        <f>A147+1</f>
        <v>68</v>
      </c>
      <c r="B148" s="135" t="s">
        <v>69</v>
      </c>
      <c r="C148" s="142" t="s">
        <v>75</v>
      </c>
      <c r="D148" s="170" t="s">
        <v>72</v>
      </c>
      <c r="E148" s="146">
        <v>25</v>
      </c>
      <c r="F148" s="139"/>
      <c r="G148" s="139"/>
      <c r="H148" s="139"/>
      <c r="I148" s="139"/>
      <c r="J148" s="139"/>
      <c r="K148" s="139">
        <f t="shared" si="18"/>
        <v>0</v>
      </c>
      <c r="L148" s="139">
        <f t="shared" si="19"/>
        <v>0</v>
      </c>
      <c r="M148" s="139">
        <f t="shared" si="20"/>
        <v>0</v>
      </c>
      <c r="N148" s="139">
        <f t="shared" si="21"/>
        <v>0</v>
      </c>
      <c r="O148" s="139">
        <f t="shared" si="22"/>
        <v>0</v>
      </c>
      <c r="P148" s="139">
        <f t="shared" si="23"/>
        <v>0</v>
      </c>
    </row>
    <row r="149" spans="1:16" s="169" customFormat="1" ht="24">
      <c r="A149" s="179">
        <v>68</v>
      </c>
      <c r="B149" s="135" t="s">
        <v>69</v>
      </c>
      <c r="C149" s="142" t="s">
        <v>79</v>
      </c>
      <c r="D149" s="135" t="s">
        <v>72</v>
      </c>
      <c r="E149" s="146">
        <v>20</v>
      </c>
      <c r="F149" s="139"/>
      <c r="G149" s="139"/>
      <c r="H149" s="139"/>
      <c r="I149" s="139"/>
      <c r="J149" s="139"/>
      <c r="K149" s="139">
        <f t="shared" si="18"/>
        <v>0</v>
      </c>
      <c r="L149" s="139">
        <f t="shared" si="19"/>
        <v>0</v>
      </c>
      <c r="M149" s="139">
        <f t="shared" si="20"/>
        <v>0</v>
      </c>
      <c r="N149" s="139">
        <f t="shared" si="21"/>
        <v>0</v>
      </c>
      <c r="O149" s="139">
        <f t="shared" si="22"/>
        <v>0</v>
      </c>
      <c r="P149" s="139">
        <f t="shared" si="23"/>
        <v>0</v>
      </c>
    </row>
    <row r="150" spans="1:16" s="169" customFormat="1" ht="36">
      <c r="A150" s="135">
        <f>A149+1</f>
        <v>69</v>
      </c>
      <c r="B150" s="135" t="s">
        <v>69</v>
      </c>
      <c r="C150" s="142" t="s">
        <v>83</v>
      </c>
      <c r="D150" s="135" t="s">
        <v>72</v>
      </c>
      <c r="E150" s="146">
        <v>17.5</v>
      </c>
      <c r="F150" s="139"/>
      <c r="G150" s="139"/>
      <c r="H150" s="139"/>
      <c r="I150" s="139"/>
      <c r="J150" s="139"/>
      <c r="K150" s="139">
        <f t="shared" si="18"/>
        <v>0</v>
      </c>
      <c r="L150" s="139">
        <f t="shared" si="19"/>
        <v>0</v>
      </c>
      <c r="M150" s="139">
        <f t="shared" si="20"/>
        <v>0</v>
      </c>
      <c r="N150" s="139">
        <f t="shared" si="21"/>
        <v>0</v>
      </c>
      <c r="O150" s="139">
        <f t="shared" si="22"/>
        <v>0</v>
      </c>
      <c r="P150" s="139">
        <f t="shared" si="23"/>
        <v>0</v>
      </c>
    </row>
    <row r="151" spans="1:16" s="169" customFormat="1" ht="12">
      <c r="A151" s="179">
        <v>69</v>
      </c>
      <c r="B151" s="135" t="s">
        <v>69</v>
      </c>
      <c r="C151" s="142" t="s">
        <v>84</v>
      </c>
      <c r="D151" s="135" t="s">
        <v>85</v>
      </c>
      <c r="E151" s="146">
        <v>3.5</v>
      </c>
      <c r="F151" s="139"/>
      <c r="G151" s="139"/>
      <c r="H151" s="139"/>
      <c r="I151" s="139"/>
      <c r="J151" s="139"/>
      <c r="K151" s="139">
        <f t="shared" si="18"/>
        <v>0</v>
      </c>
      <c r="L151" s="139">
        <f t="shared" si="19"/>
        <v>0</v>
      </c>
      <c r="M151" s="139">
        <f t="shared" si="20"/>
        <v>0</v>
      </c>
      <c r="N151" s="139">
        <f t="shared" si="21"/>
        <v>0</v>
      </c>
      <c r="O151" s="139">
        <f t="shared" si="22"/>
        <v>0</v>
      </c>
      <c r="P151" s="139">
        <f t="shared" si="23"/>
        <v>0</v>
      </c>
    </row>
    <row r="152" spans="1:16" s="169" customFormat="1" ht="12">
      <c r="A152" s="135">
        <f>A151+1</f>
        <v>70</v>
      </c>
      <c r="B152" s="135"/>
      <c r="C152" s="137" t="s">
        <v>9</v>
      </c>
      <c r="D152" s="135"/>
      <c r="E152" s="146"/>
      <c r="F152" s="139"/>
      <c r="G152" s="139"/>
      <c r="H152" s="139"/>
      <c r="I152" s="139"/>
      <c r="J152" s="139"/>
      <c r="K152" s="139">
        <f t="shared" si="18"/>
        <v>0</v>
      </c>
      <c r="L152" s="139">
        <f t="shared" si="19"/>
        <v>0</v>
      </c>
      <c r="M152" s="139">
        <f t="shared" si="20"/>
        <v>0</v>
      </c>
      <c r="N152" s="139">
        <f t="shared" si="21"/>
        <v>0</v>
      </c>
      <c r="O152" s="139">
        <f t="shared" si="22"/>
        <v>0</v>
      </c>
      <c r="P152" s="139">
        <f t="shared" si="23"/>
        <v>0</v>
      </c>
    </row>
    <row r="153" spans="1:16" s="169" customFormat="1" ht="12">
      <c r="A153" s="179">
        <v>70</v>
      </c>
      <c r="B153" s="135" t="s">
        <v>91</v>
      </c>
      <c r="C153" s="143" t="s">
        <v>95</v>
      </c>
      <c r="D153" s="135" t="s">
        <v>72</v>
      </c>
      <c r="E153" s="146">
        <v>20</v>
      </c>
      <c r="F153" s="139"/>
      <c r="G153" s="139"/>
      <c r="H153" s="139"/>
      <c r="I153" s="139"/>
      <c r="J153" s="139"/>
      <c r="K153" s="139">
        <f t="shared" si="18"/>
        <v>0</v>
      </c>
      <c r="L153" s="139">
        <f t="shared" si="19"/>
        <v>0</v>
      </c>
      <c r="M153" s="139">
        <f t="shared" si="20"/>
        <v>0</v>
      </c>
      <c r="N153" s="139">
        <f t="shared" si="21"/>
        <v>0</v>
      </c>
      <c r="O153" s="139">
        <f t="shared" si="22"/>
        <v>0</v>
      </c>
      <c r="P153" s="139">
        <f t="shared" si="23"/>
        <v>0</v>
      </c>
    </row>
    <row r="154" spans="1:16" s="169" customFormat="1" ht="12">
      <c r="A154" s="135">
        <f>A153+1</f>
        <v>71</v>
      </c>
      <c r="B154" s="135"/>
      <c r="C154" s="137" t="s">
        <v>10</v>
      </c>
      <c r="D154" s="170"/>
      <c r="E154" s="146"/>
      <c r="F154" s="139"/>
      <c r="G154" s="139"/>
      <c r="H154" s="139"/>
      <c r="I154" s="139"/>
      <c r="J154" s="139"/>
      <c r="K154" s="139">
        <f t="shared" si="18"/>
        <v>0</v>
      </c>
      <c r="L154" s="139">
        <f t="shared" si="19"/>
        <v>0</v>
      </c>
      <c r="M154" s="139">
        <f t="shared" si="20"/>
        <v>0</v>
      </c>
      <c r="N154" s="139">
        <f t="shared" si="21"/>
        <v>0</v>
      </c>
      <c r="O154" s="139">
        <f t="shared" si="22"/>
        <v>0</v>
      </c>
      <c r="P154" s="139">
        <f t="shared" si="23"/>
        <v>0</v>
      </c>
    </row>
    <row r="155" spans="1:16" s="169" customFormat="1" ht="12">
      <c r="A155" s="179">
        <v>71</v>
      </c>
      <c r="B155" s="135"/>
      <c r="C155" s="145" t="s">
        <v>96</v>
      </c>
      <c r="D155" s="170"/>
      <c r="E155" s="146"/>
      <c r="F155" s="139"/>
      <c r="G155" s="139"/>
      <c r="H155" s="139"/>
      <c r="I155" s="139"/>
      <c r="J155" s="139"/>
      <c r="K155" s="139">
        <f t="shared" si="18"/>
        <v>0</v>
      </c>
      <c r="L155" s="139">
        <f t="shared" si="19"/>
        <v>0</v>
      </c>
      <c r="M155" s="139">
        <f t="shared" si="20"/>
        <v>0</v>
      </c>
      <c r="N155" s="139">
        <f t="shared" si="21"/>
        <v>0</v>
      </c>
      <c r="O155" s="139">
        <f t="shared" si="22"/>
        <v>0</v>
      </c>
      <c r="P155" s="139">
        <f t="shared" si="23"/>
        <v>0</v>
      </c>
    </row>
    <row r="156" spans="1:16" s="169" customFormat="1" ht="12">
      <c r="A156" s="135">
        <f>A155+1</f>
        <v>72</v>
      </c>
      <c r="B156" s="135" t="s">
        <v>97</v>
      </c>
      <c r="C156" s="141" t="s">
        <v>99</v>
      </c>
      <c r="D156" s="135" t="s">
        <v>72</v>
      </c>
      <c r="E156" s="146">
        <v>54.9</v>
      </c>
      <c r="F156" s="139"/>
      <c r="G156" s="139"/>
      <c r="H156" s="139"/>
      <c r="I156" s="139"/>
      <c r="J156" s="139"/>
      <c r="K156" s="139">
        <f t="shared" si="18"/>
        <v>0</v>
      </c>
      <c r="L156" s="139">
        <f t="shared" si="19"/>
        <v>0</v>
      </c>
      <c r="M156" s="139">
        <f t="shared" si="20"/>
        <v>0</v>
      </c>
      <c r="N156" s="139">
        <f t="shared" si="21"/>
        <v>0</v>
      </c>
      <c r="O156" s="139">
        <f t="shared" si="22"/>
        <v>0</v>
      </c>
      <c r="P156" s="139">
        <f t="shared" si="23"/>
        <v>0</v>
      </c>
    </row>
    <row r="157" spans="1:16" s="169" customFormat="1" ht="12">
      <c r="A157" s="179">
        <v>72</v>
      </c>
      <c r="B157" s="135" t="s">
        <v>97</v>
      </c>
      <c r="C157" s="143" t="s">
        <v>100</v>
      </c>
      <c r="D157" s="135" t="s">
        <v>72</v>
      </c>
      <c r="E157" s="146">
        <v>132</v>
      </c>
      <c r="F157" s="139"/>
      <c r="G157" s="139"/>
      <c r="H157" s="139"/>
      <c r="I157" s="139"/>
      <c r="J157" s="139"/>
      <c r="K157" s="139">
        <f t="shared" si="18"/>
        <v>0</v>
      </c>
      <c r="L157" s="139">
        <f t="shared" si="19"/>
        <v>0</v>
      </c>
      <c r="M157" s="139">
        <f t="shared" si="20"/>
        <v>0</v>
      </c>
      <c r="N157" s="139">
        <f t="shared" si="21"/>
        <v>0</v>
      </c>
      <c r="O157" s="139">
        <f t="shared" si="22"/>
        <v>0</v>
      </c>
      <c r="P157" s="139">
        <f t="shared" si="23"/>
        <v>0</v>
      </c>
    </row>
    <row r="158" spans="1:16" s="169" customFormat="1" ht="24">
      <c r="A158" s="135">
        <f>A157+1</f>
        <v>73</v>
      </c>
      <c r="B158" s="135" t="s">
        <v>97</v>
      </c>
      <c r="C158" s="143" t="s">
        <v>101</v>
      </c>
      <c r="D158" s="135" t="s">
        <v>72</v>
      </c>
      <c r="E158" s="146">
        <v>132</v>
      </c>
      <c r="F158" s="139"/>
      <c r="G158" s="139"/>
      <c r="H158" s="139"/>
      <c r="I158" s="139"/>
      <c r="J158" s="139"/>
      <c r="K158" s="139">
        <f t="shared" si="18"/>
        <v>0</v>
      </c>
      <c r="L158" s="139">
        <f t="shared" si="19"/>
        <v>0</v>
      </c>
      <c r="M158" s="139">
        <f t="shared" si="20"/>
        <v>0</v>
      </c>
      <c r="N158" s="139">
        <f t="shared" si="21"/>
        <v>0</v>
      </c>
      <c r="O158" s="139">
        <f t="shared" si="22"/>
        <v>0</v>
      </c>
      <c r="P158" s="139">
        <f t="shared" si="23"/>
        <v>0</v>
      </c>
    </row>
    <row r="159" spans="1:16" s="169" customFormat="1" ht="12">
      <c r="A159" s="179">
        <v>73</v>
      </c>
      <c r="B159" s="135" t="s">
        <v>97</v>
      </c>
      <c r="C159" s="143" t="s">
        <v>106</v>
      </c>
      <c r="D159" s="135" t="s">
        <v>78</v>
      </c>
      <c r="E159" s="146">
        <v>5.7</v>
      </c>
      <c r="F159" s="139"/>
      <c r="G159" s="139"/>
      <c r="H159" s="139"/>
      <c r="I159" s="139"/>
      <c r="J159" s="139"/>
      <c r="K159" s="139">
        <f t="shared" si="18"/>
        <v>0</v>
      </c>
      <c r="L159" s="139">
        <f t="shared" si="19"/>
        <v>0</v>
      </c>
      <c r="M159" s="139">
        <f t="shared" si="20"/>
        <v>0</v>
      </c>
      <c r="N159" s="139">
        <f t="shared" si="21"/>
        <v>0</v>
      </c>
      <c r="O159" s="139">
        <f t="shared" si="22"/>
        <v>0</v>
      </c>
      <c r="P159" s="139">
        <f t="shared" si="23"/>
        <v>0</v>
      </c>
    </row>
    <row r="160" spans="1:16" s="169" customFormat="1" ht="24">
      <c r="A160" s="135">
        <f>A159+1</f>
        <v>74</v>
      </c>
      <c r="B160" s="135" t="s">
        <v>97</v>
      </c>
      <c r="C160" s="143" t="s">
        <v>107</v>
      </c>
      <c r="D160" s="135" t="s">
        <v>78</v>
      </c>
      <c r="E160" s="146">
        <v>5.7</v>
      </c>
      <c r="F160" s="139"/>
      <c r="G160" s="139"/>
      <c r="H160" s="139"/>
      <c r="I160" s="139"/>
      <c r="J160" s="139"/>
      <c r="K160" s="139">
        <f t="shared" si="18"/>
        <v>0</v>
      </c>
      <c r="L160" s="139">
        <f t="shared" si="19"/>
        <v>0</v>
      </c>
      <c r="M160" s="139">
        <f t="shared" si="20"/>
        <v>0</v>
      </c>
      <c r="N160" s="139">
        <f t="shared" si="21"/>
        <v>0</v>
      </c>
      <c r="O160" s="139">
        <f t="shared" si="22"/>
        <v>0</v>
      </c>
      <c r="P160" s="139">
        <f t="shared" si="23"/>
        <v>0</v>
      </c>
    </row>
    <row r="161" spans="1:16" s="169" customFormat="1" ht="12">
      <c r="A161" s="179">
        <v>74</v>
      </c>
      <c r="B161" s="135"/>
      <c r="C161" s="145" t="s">
        <v>108</v>
      </c>
      <c r="D161" s="135"/>
      <c r="E161" s="146"/>
      <c r="F161" s="139"/>
      <c r="G161" s="139"/>
      <c r="H161" s="139"/>
      <c r="I161" s="139"/>
      <c r="J161" s="139"/>
      <c r="K161" s="139">
        <f t="shared" si="18"/>
        <v>0</v>
      </c>
      <c r="L161" s="139">
        <f t="shared" si="19"/>
        <v>0</v>
      </c>
      <c r="M161" s="139">
        <f t="shared" si="20"/>
        <v>0</v>
      </c>
      <c r="N161" s="139">
        <f t="shared" si="21"/>
        <v>0</v>
      </c>
      <c r="O161" s="139">
        <f t="shared" si="22"/>
        <v>0</v>
      </c>
      <c r="P161" s="139">
        <f t="shared" si="23"/>
        <v>0</v>
      </c>
    </row>
    <row r="162" spans="1:16" s="169" customFormat="1" ht="12">
      <c r="A162" s="135">
        <f>A161+1</f>
        <v>75</v>
      </c>
      <c r="B162" s="135" t="s">
        <v>97</v>
      </c>
      <c r="C162" s="143" t="s">
        <v>109</v>
      </c>
      <c r="D162" s="135" t="s">
        <v>72</v>
      </c>
      <c r="E162" s="146">
        <v>1.8</v>
      </c>
      <c r="F162" s="139"/>
      <c r="G162" s="139"/>
      <c r="H162" s="139"/>
      <c r="I162" s="139"/>
      <c r="J162" s="139"/>
      <c r="K162" s="139">
        <f t="shared" si="18"/>
        <v>0</v>
      </c>
      <c r="L162" s="139">
        <f t="shared" si="19"/>
        <v>0</v>
      </c>
      <c r="M162" s="139">
        <f t="shared" si="20"/>
        <v>0</v>
      </c>
      <c r="N162" s="139">
        <f t="shared" si="21"/>
        <v>0</v>
      </c>
      <c r="O162" s="139">
        <f t="shared" si="22"/>
        <v>0</v>
      </c>
      <c r="P162" s="139">
        <f t="shared" si="23"/>
        <v>0</v>
      </c>
    </row>
    <row r="163" spans="1:16" s="169" customFormat="1" ht="12">
      <c r="A163" s="179">
        <v>75</v>
      </c>
      <c r="B163" s="135" t="s">
        <v>97</v>
      </c>
      <c r="C163" s="143" t="s">
        <v>110</v>
      </c>
      <c r="D163" s="135" t="s">
        <v>72</v>
      </c>
      <c r="E163" s="146">
        <v>25</v>
      </c>
      <c r="F163" s="139"/>
      <c r="G163" s="139"/>
      <c r="H163" s="139"/>
      <c r="I163" s="139"/>
      <c r="J163" s="139"/>
      <c r="K163" s="139">
        <f aca="true" t="shared" si="24" ref="K163:K227">SUM(H163:J163)</f>
        <v>0</v>
      </c>
      <c r="L163" s="139">
        <f aca="true" t="shared" si="25" ref="L163:L227">ROUND(E163*F163,2)</f>
        <v>0</v>
      </c>
      <c r="M163" s="139">
        <f aca="true" t="shared" si="26" ref="M163:M227">ROUND(E163*H163,2)</f>
        <v>0</v>
      </c>
      <c r="N163" s="139">
        <f aca="true" t="shared" si="27" ref="N163:N227">ROUND(E163*I163,2)</f>
        <v>0</v>
      </c>
      <c r="O163" s="139">
        <f aca="true" t="shared" si="28" ref="O163:O227">ROUND(E163*J163,2)</f>
        <v>0</v>
      </c>
      <c r="P163" s="139">
        <f aca="true" t="shared" si="29" ref="P163:P227">M163+N163+O163</f>
        <v>0</v>
      </c>
    </row>
    <row r="164" spans="1:16" s="169" customFormat="1" ht="12">
      <c r="A164" s="135">
        <f>A163+1</f>
        <v>76</v>
      </c>
      <c r="B164" s="135" t="s">
        <v>97</v>
      </c>
      <c r="C164" s="143" t="s">
        <v>111</v>
      </c>
      <c r="D164" s="135" t="s">
        <v>72</v>
      </c>
      <c r="E164" s="146">
        <v>25</v>
      </c>
      <c r="F164" s="139"/>
      <c r="G164" s="139"/>
      <c r="H164" s="139"/>
      <c r="I164" s="139"/>
      <c r="J164" s="139"/>
      <c r="K164" s="139">
        <f t="shared" si="24"/>
        <v>0</v>
      </c>
      <c r="L164" s="139">
        <f t="shared" si="25"/>
        <v>0</v>
      </c>
      <c r="M164" s="139">
        <f t="shared" si="26"/>
        <v>0</v>
      </c>
      <c r="N164" s="139">
        <f t="shared" si="27"/>
        <v>0</v>
      </c>
      <c r="O164" s="139">
        <f t="shared" si="28"/>
        <v>0</v>
      </c>
      <c r="P164" s="139">
        <f t="shared" si="29"/>
        <v>0</v>
      </c>
    </row>
    <row r="165" spans="1:16" s="169" customFormat="1" ht="12">
      <c r="A165" s="179">
        <v>76</v>
      </c>
      <c r="B165" s="135"/>
      <c r="C165" s="145" t="s">
        <v>113</v>
      </c>
      <c r="D165" s="170"/>
      <c r="E165" s="146"/>
      <c r="F165" s="139"/>
      <c r="G165" s="139"/>
      <c r="H165" s="139"/>
      <c r="I165" s="139"/>
      <c r="J165" s="139"/>
      <c r="K165" s="139">
        <f t="shared" si="24"/>
        <v>0</v>
      </c>
      <c r="L165" s="139">
        <f t="shared" si="25"/>
        <v>0</v>
      </c>
      <c r="M165" s="139">
        <f t="shared" si="26"/>
        <v>0</v>
      </c>
      <c r="N165" s="139">
        <f t="shared" si="27"/>
        <v>0</v>
      </c>
      <c r="O165" s="139">
        <f t="shared" si="28"/>
        <v>0</v>
      </c>
      <c r="P165" s="139">
        <f t="shared" si="29"/>
        <v>0</v>
      </c>
    </row>
    <row r="166" spans="1:16" s="169" customFormat="1" ht="12">
      <c r="A166" s="135">
        <f>A165+1</f>
        <v>77</v>
      </c>
      <c r="B166" s="135" t="s">
        <v>97</v>
      </c>
      <c r="C166" s="147" t="s">
        <v>117</v>
      </c>
      <c r="D166" s="170" t="s">
        <v>72</v>
      </c>
      <c r="E166" s="146">
        <v>20</v>
      </c>
      <c r="F166" s="139"/>
      <c r="G166" s="139"/>
      <c r="H166" s="139"/>
      <c r="I166" s="139"/>
      <c r="J166" s="139"/>
      <c r="K166" s="139">
        <f t="shared" si="24"/>
        <v>0</v>
      </c>
      <c r="L166" s="139">
        <f t="shared" si="25"/>
        <v>0</v>
      </c>
      <c r="M166" s="139">
        <f t="shared" si="26"/>
        <v>0</v>
      </c>
      <c r="N166" s="139">
        <f t="shared" si="27"/>
        <v>0</v>
      </c>
      <c r="O166" s="139">
        <f t="shared" si="28"/>
        <v>0</v>
      </c>
      <c r="P166" s="139">
        <f t="shared" si="29"/>
        <v>0</v>
      </c>
    </row>
    <row r="167" spans="1:16" s="169" customFormat="1" ht="12">
      <c r="A167" s="179">
        <v>77</v>
      </c>
      <c r="B167" s="135" t="s">
        <v>97</v>
      </c>
      <c r="C167" s="141" t="s">
        <v>118</v>
      </c>
      <c r="D167" s="170" t="s">
        <v>72</v>
      </c>
      <c r="E167" s="146">
        <v>20</v>
      </c>
      <c r="F167" s="139"/>
      <c r="G167" s="139"/>
      <c r="H167" s="139"/>
      <c r="I167" s="139"/>
      <c r="J167" s="139"/>
      <c r="K167" s="139">
        <f t="shared" si="24"/>
        <v>0</v>
      </c>
      <c r="L167" s="139">
        <f t="shared" si="25"/>
        <v>0</v>
      </c>
      <c r="M167" s="139">
        <f t="shared" si="26"/>
        <v>0</v>
      </c>
      <c r="N167" s="139">
        <f t="shared" si="27"/>
        <v>0</v>
      </c>
      <c r="O167" s="139">
        <f t="shared" si="28"/>
        <v>0</v>
      </c>
      <c r="P167" s="139">
        <f t="shared" si="29"/>
        <v>0</v>
      </c>
    </row>
    <row r="168" spans="1:16" s="169" customFormat="1" ht="12">
      <c r="A168" s="135">
        <f>A167+1</f>
        <v>78</v>
      </c>
      <c r="B168" s="135" t="s">
        <v>86</v>
      </c>
      <c r="C168" s="143" t="s">
        <v>119</v>
      </c>
      <c r="D168" s="170" t="s">
        <v>78</v>
      </c>
      <c r="E168" s="146">
        <v>22</v>
      </c>
      <c r="F168" s="139"/>
      <c r="G168" s="139"/>
      <c r="H168" s="139"/>
      <c r="I168" s="139"/>
      <c r="J168" s="139"/>
      <c r="K168" s="139">
        <f t="shared" si="24"/>
        <v>0</v>
      </c>
      <c r="L168" s="139">
        <f t="shared" si="25"/>
        <v>0</v>
      </c>
      <c r="M168" s="139">
        <f t="shared" si="26"/>
        <v>0</v>
      </c>
      <c r="N168" s="139">
        <f t="shared" si="27"/>
        <v>0</v>
      </c>
      <c r="O168" s="139">
        <f t="shared" si="28"/>
        <v>0</v>
      </c>
      <c r="P168" s="139">
        <f t="shared" si="29"/>
        <v>0</v>
      </c>
    </row>
    <row r="169" spans="1:16" s="169" customFormat="1" ht="12">
      <c r="A169" s="179">
        <v>78</v>
      </c>
      <c r="B169" s="135"/>
      <c r="C169" s="140" t="s">
        <v>125</v>
      </c>
      <c r="D169" s="170"/>
      <c r="E169" s="146"/>
      <c r="F169" s="139"/>
      <c r="G169" s="139"/>
      <c r="H169" s="139"/>
      <c r="I169" s="139"/>
      <c r="J169" s="139"/>
      <c r="K169" s="139">
        <f t="shared" si="24"/>
        <v>0</v>
      </c>
      <c r="L169" s="139">
        <f t="shared" si="25"/>
        <v>0</v>
      </c>
      <c r="M169" s="139">
        <f t="shared" si="26"/>
        <v>0</v>
      </c>
      <c r="N169" s="139">
        <f t="shared" si="27"/>
        <v>0</v>
      </c>
      <c r="O169" s="139">
        <f t="shared" si="28"/>
        <v>0</v>
      </c>
      <c r="P169" s="139">
        <f t="shared" si="29"/>
        <v>0</v>
      </c>
    </row>
    <row r="170" spans="1:16" s="169" customFormat="1" ht="24">
      <c r="A170" s="135">
        <f>A169+1</f>
        <v>79</v>
      </c>
      <c r="B170" s="135" t="s">
        <v>69</v>
      </c>
      <c r="C170" s="148" t="s">
        <v>128</v>
      </c>
      <c r="D170" s="170" t="s">
        <v>70</v>
      </c>
      <c r="E170" s="146">
        <v>1</v>
      </c>
      <c r="F170" s="139"/>
      <c r="G170" s="139"/>
      <c r="H170" s="139"/>
      <c r="I170" s="139"/>
      <c r="J170" s="139"/>
      <c r="K170" s="139">
        <f t="shared" si="24"/>
        <v>0</v>
      </c>
      <c r="L170" s="139">
        <f t="shared" si="25"/>
        <v>0</v>
      </c>
      <c r="M170" s="139">
        <f t="shared" si="26"/>
        <v>0</v>
      </c>
      <c r="N170" s="139">
        <f t="shared" si="27"/>
        <v>0</v>
      </c>
      <c r="O170" s="139">
        <f t="shared" si="28"/>
        <v>0</v>
      </c>
      <c r="P170" s="139">
        <f t="shared" si="29"/>
        <v>0</v>
      </c>
    </row>
    <row r="171" spans="1:16" s="169" customFormat="1" ht="12">
      <c r="A171" s="179">
        <v>79</v>
      </c>
      <c r="B171" s="177"/>
      <c r="C171" s="176" t="s">
        <v>276</v>
      </c>
      <c r="D171" s="178"/>
      <c r="E171" s="180"/>
      <c r="F171" s="180"/>
      <c r="G171" s="180"/>
      <c r="H171" s="180"/>
      <c r="I171" s="180"/>
      <c r="J171" s="180"/>
      <c r="K171" s="181">
        <f t="shared" si="24"/>
        <v>0</v>
      </c>
      <c r="L171" s="181">
        <f t="shared" si="25"/>
        <v>0</v>
      </c>
      <c r="M171" s="181">
        <f t="shared" si="26"/>
        <v>0</v>
      </c>
      <c r="N171" s="181">
        <f t="shared" si="27"/>
        <v>0</v>
      </c>
      <c r="O171" s="181">
        <f t="shared" si="28"/>
        <v>0</v>
      </c>
      <c r="P171" s="181">
        <f t="shared" si="29"/>
        <v>0</v>
      </c>
    </row>
    <row r="172" spans="1:16" s="169" customFormat="1" ht="12">
      <c r="A172" s="135">
        <f>A171+1</f>
        <v>80</v>
      </c>
      <c r="B172" s="135"/>
      <c r="C172" s="140" t="s">
        <v>68</v>
      </c>
      <c r="D172" s="170"/>
      <c r="E172" s="146"/>
      <c r="F172" s="139"/>
      <c r="G172" s="139"/>
      <c r="H172" s="139"/>
      <c r="I172" s="139"/>
      <c r="J172" s="139"/>
      <c r="K172" s="139">
        <f t="shared" si="24"/>
        <v>0</v>
      </c>
      <c r="L172" s="139">
        <f t="shared" si="25"/>
        <v>0</v>
      </c>
      <c r="M172" s="139">
        <f t="shared" si="26"/>
        <v>0</v>
      </c>
      <c r="N172" s="139">
        <f t="shared" si="27"/>
        <v>0</v>
      </c>
      <c r="O172" s="139">
        <f t="shared" si="28"/>
        <v>0</v>
      </c>
      <c r="P172" s="139">
        <f t="shared" si="29"/>
        <v>0</v>
      </c>
    </row>
    <row r="173" spans="1:16" s="169" customFormat="1" ht="12">
      <c r="A173" s="179">
        <v>80</v>
      </c>
      <c r="B173" s="135" t="s">
        <v>69</v>
      </c>
      <c r="C173" s="142" t="s">
        <v>71</v>
      </c>
      <c r="D173" s="135" t="s">
        <v>72</v>
      </c>
      <c r="E173" s="146">
        <v>48</v>
      </c>
      <c r="F173" s="139"/>
      <c r="G173" s="139"/>
      <c r="H173" s="139"/>
      <c r="I173" s="139"/>
      <c r="J173" s="139"/>
      <c r="K173" s="139">
        <f t="shared" si="24"/>
        <v>0</v>
      </c>
      <c r="L173" s="139">
        <f t="shared" si="25"/>
        <v>0</v>
      </c>
      <c r="M173" s="139">
        <f t="shared" si="26"/>
        <v>0</v>
      </c>
      <c r="N173" s="139">
        <f t="shared" si="27"/>
        <v>0</v>
      </c>
      <c r="O173" s="139">
        <f t="shared" si="28"/>
        <v>0</v>
      </c>
      <c r="P173" s="139">
        <f t="shared" si="29"/>
        <v>0</v>
      </c>
    </row>
    <row r="174" spans="1:16" s="169" customFormat="1" ht="12">
      <c r="A174" s="135">
        <f>A173+1</f>
        <v>81</v>
      </c>
      <c r="B174" s="135" t="s">
        <v>69</v>
      </c>
      <c r="C174" s="142" t="s">
        <v>74</v>
      </c>
      <c r="D174" s="135" t="s">
        <v>72</v>
      </c>
      <c r="E174" s="146">
        <v>12.9</v>
      </c>
      <c r="F174" s="139"/>
      <c r="G174" s="139"/>
      <c r="H174" s="139"/>
      <c r="I174" s="139"/>
      <c r="J174" s="139"/>
      <c r="K174" s="139">
        <f t="shared" si="24"/>
        <v>0</v>
      </c>
      <c r="L174" s="139">
        <f t="shared" si="25"/>
        <v>0</v>
      </c>
      <c r="M174" s="139">
        <f t="shared" si="26"/>
        <v>0</v>
      </c>
      <c r="N174" s="139">
        <f t="shared" si="27"/>
        <v>0</v>
      </c>
      <c r="O174" s="139">
        <f t="shared" si="28"/>
        <v>0</v>
      </c>
      <c r="P174" s="139">
        <f t="shared" si="29"/>
        <v>0</v>
      </c>
    </row>
    <row r="175" spans="1:16" s="169" customFormat="1" ht="12">
      <c r="A175" s="179">
        <v>81</v>
      </c>
      <c r="B175" s="135" t="s">
        <v>69</v>
      </c>
      <c r="C175" s="142" t="s">
        <v>75</v>
      </c>
      <c r="D175" s="170" t="s">
        <v>72</v>
      </c>
      <c r="E175" s="146">
        <v>15</v>
      </c>
      <c r="F175" s="139"/>
      <c r="G175" s="139"/>
      <c r="H175" s="139"/>
      <c r="I175" s="139"/>
      <c r="J175" s="139"/>
      <c r="K175" s="139">
        <f t="shared" si="24"/>
        <v>0</v>
      </c>
      <c r="L175" s="139">
        <f t="shared" si="25"/>
        <v>0</v>
      </c>
      <c r="M175" s="139">
        <f t="shared" si="26"/>
        <v>0</v>
      </c>
      <c r="N175" s="139">
        <f t="shared" si="27"/>
        <v>0</v>
      </c>
      <c r="O175" s="139">
        <f t="shared" si="28"/>
        <v>0</v>
      </c>
      <c r="P175" s="139">
        <f t="shared" si="29"/>
        <v>0</v>
      </c>
    </row>
    <row r="176" spans="1:16" s="169" customFormat="1" ht="24">
      <c r="A176" s="135">
        <f>A175+1</f>
        <v>82</v>
      </c>
      <c r="B176" s="135" t="s">
        <v>69</v>
      </c>
      <c r="C176" s="142" t="s">
        <v>79</v>
      </c>
      <c r="D176" s="135" t="s">
        <v>72</v>
      </c>
      <c r="E176" s="146">
        <v>12</v>
      </c>
      <c r="F176" s="139"/>
      <c r="G176" s="139"/>
      <c r="H176" s="139"/>
      <c r="I176" s="139"/>
      <c r="J176" s="139"/>
      <c r="K176" s="139">
        <f t="shared" si="24"/>
        <v>0</v>
      </c>
      <c r="L176" s="139">
        <f t="shared" si="25"/>
        <v>0</v>
      </c>
      <c r="M176" s="139">
        <f t="shared" si="26"/>
        <v>0</v>
      </c>
      <c r="N176" s="139">
        <f t="shared" si="27"/>
        <v>0</v>
      </c>
      <c r="O176" s="139">
        <f t="shared" si="28"/>
        <v>0</v>
      </c>
      <c r="P176" s="139">
        <f t="shared" si="29"/>
        <v>0</v>
      </c>
    </row>
    <row r="177" spans="1:16" s="169" customFormat="1" ht="36">
      <c r="A177" s="179">
        <v>82</v>
      </c>
      <c r="B177" s="135" t="s">
        <v>69</v>
      </c>
      <c r="C177" s="142" t="s">
        <v>83</v>
      </c>
      <c r="D177" s="135" t="s">
        <v>72</v>
      </c>
      <c r="E177" s="146">
        <v>10.5</v>
      </c>
      <c r="F177" s="139"/>
      <c r="G177" s="139"/>
      <c r="H177" s="139"/>
      <c r="I177" s="139"/>
      <c r="J177" s="139"/>
      <c r="K177" s="139">
        <f t="shared" si="24"/>
        <v>0</v>
      </c>
      <c r="L177" s="139">
        <f t="shared" si="25"/>
        <v>0</v>
      </c>
      <c r="M177" s="139">
        <f t="shared" si="26"/>
        <v>0</v>
      </c>
      <c r="N177" s="139">
        <f t="shared" si="27"/>
        <v>0</v>
      </c>
      <c r="O177" s="139">
        <f t="shared" si="28"/>
        <v>0</v>
      </c>
      <c r="P177" s="139">
        <f t="shared" si="29"/>
        <v>0</v>
      </c>
    </row>
    <row r="178" spans="1:16" s="169" customFormat="1" ht="12">
      <c r="A178" s="135">
        <f>A177+1</f>
        <v>83</v>
      </c>
      <c r="B178" s="135" t="s">
        <v>69</v>
      </c>
      <c r="C178" s="142" t="s">
        <v>84</v>
      </c>
      <c r="D178" s="135" t="s">
        <v>85</v>
      </c>
      <c r="E178" s="146">
        <v>3.6</v>
      </c>
      <c r="F178" s="139"/>
      <c r="G178" s="139"/>
      <c r="H178" s="139"/>
      <c r="I178" s="139"/>
      <c r="J178" s="139"/>
      <c r="K178" s="139">
        <f t="shared" si="24"/>
        <v>0</v>
      </c>
      <c r="L178" s="139">
        <f t="shared" si="25"/>
        <v>0</v>
      </c>
      <c r="M178" s="139">
        <f t="shared" si="26"/>
        <v>0</v>
      </c>
      <c r="N178" s="139">
        <f t="shared" si="27"/>
        <v>0</v>
      </c>
      <c r="O178" s="139">
        <f t="shared" si="28"/>
        <v>0</v>
      </c>
      <c r="P178" s="139">
        <f t="shared" si="29"/>
        <v>0</v>
      </c>
    </row>
    <row r="179" spans="1:16" s="169" customFormat="1" ht="12">
      <c r="A179" s="179">
        <v>83</v>
      </c>
      <c r="B179" s="135"/>
      <c r="C179" s="137" t="s">
        <v>9</v>
      </c>
      <c r="D179" s="135"/>
      <c r="E179" s="146"/>
      <c r="F179" s="139"/>
      <c r="G179" s="139"/>
      <c r="H179" s="139"/>
      <c r="I179" s="139"/>
      <c r="J179" s="139"/>
      <c r="K179" s="139">
        <f t="shared" si="24"/>
        <v>0</v>
      </c>
      <c r="L179" s="139">
        <f t="shared" si="25"/>
        <v>0</v>
      </c>
      <c r="M179" s="139">
        <f t="shared" si="26"/>
        <v>0</v>
      </c>
      <c r="N179" s="139">
        <f t="shared" si="27"/>
        <v>0</v>
      </c>
      <c r="O179" s="139">
        <f t="shared" si="28"/>
        <v>0</v>
      </c>
      <c r="P179" s="139">
        <f t="shared" si="29"/>
        <v>0</v>
      </c>
    </row>
    <row r="180" spans="1:16" s="169" customFormat="1" ht="24">
      <c r="A180" s="135">
        <f>A179+1</f>
        <v>84</v>
      </c>
      <c r="B180" s="135" t="s">
        <v>87</v>
      </c>
      <c r="C180" s="143" t="s">
        <v>88</v>
      </c>
      <c r="D180" s="135" t="s">
        <v>72</v>
      </c>
      <c r="E180" s="146">
        <v>48.2</v>
      </c>
      <c r="F180" s="139"/>
      <c r="G180" s="139"/>
      <c r="H180" s="139"/>
      <c r="I180" s="139"/>
      <c r="J180" s="139"/>
      <c r="K180" s="139">
        <f t="shared" si="24"/>
        <v>0</v>
      </c>
      <c r="L180" s="139">
        <f t="shared" si="25"/>
        <v>0</v>
      </c>
      <c r="M180" s="139">
        <f t="shared" si="26"/>
        <v>0</v>
      </c>
      <c r="N180" s="139">
        <f t="shared" si="27"/>
        <v>0</v>
      </c>
      <c r="O180" s="139">
        <f t="shared" si="28"/>
        <v>0</v>
      </c>
      <c r="P180" s="139">
        <f t="shared" si="29"/>
        <v>0</v>
      </c>
    </row>
    <row r="181" spans="1:16" s="169" customFormat="1" ht="12">
      <c r="A181" s="179">
        <v>84</v>
      </c>
      <c r="B181" s="135" t="s">
        <v>89</v>
      </c>
      <c r="C181" s="143" t="s">
        <v>90</v>
      </c>
      <c r="D181" s="135" t="s">
        <v>78</v>
      </c>
      <c r="E181" s="146">
        <v>2.8</v>
      </c>
      <c r="F181" s="139"/>
      <c r="G181" s="139"/>
      <c r="H181" s="139"/>
      <c r="I181" s="139"/>
      <c r="J181" s="139"/>
      <c r="K181" s="139">
        <f t="shared" si="24"/>
        <v>0</v>
      </c>
      <c r="L181" s="139">
        <f t="shared" si="25"/>
        <v>0</v>
      </c>
      <c r="M181" s="139">
        <f t="shared" si="26"/>
        <v>0</v>
      </c>
      <c r="N181" s="139">
        <f t="shared" si="27"/>
        <v>0</v>
      </c>
      <c r="O181" s="139">
        <f t="shared" si="28"/>
        <v>0</v>
      </c>
      <c r="P181" s="139">
        <f t="shared" si="29"/>
        <v>0</v>
      </c>
    </row>
    <row r="182" spans="1:16" s="169" customFormat="1" ht="12">
      <c r="A182" s="135">
        <f>A181+1</f>
        <v>85</v>
      </c>
      <c r="B182" s="135" t="s">
        <v>91</v>
      </c>
      <c r="C182" s="143" t="s">
        <v>95</v>
      </c>
      <c r="D182" s="135" t="s">
        <v>72</v>
      </c>
      <c r="E182" s="146">
        <v>12</v>
      </c>
      <c r="F182" s="139"/>
      <c r="G182" s="139"/>
      <c r="H182" s="139"/>
      <c r="I182" s="139"/>
      <c r="J182" s="139"/>
      <c r="K182" s="139">
        <f t="shared" si="24"/>
        <v>0</v>
      </c>
      <c r="L182" s="139">
        <f t="shared" si="25"/>
        <v>0</v>
      </c>
      <c r="M182" s="139">
        <f t="shared" si="26"/>
        <v>0</v>
      </c>
      <c r="N182" s="139">
        <f t="shared" si="27"/>
        <v>0</v>
      </c>
      <c r="O182" s="139">
        <f t="shared" si="28"/>
        <v>0</v>
      </c>
      <c r="P182" s="139">
        <f t="shared" si="29"/>
        <v>0</v>
      </c>
    </row>
    <row r="183" spans="1:16" s="169" customFormat="1" ht="12">
      <c r="A183" s="179">
        <v>85</v>
      </c>
      <c r="B183" s="135"/>
      <c r="C183" s="137" t="s">
        <v>10</v>
      </c>
      <c r="D183" s="170"/>
      <c r="E183" s="146"/>
      <c r="F183" s="139"/>
      <c r="G183" s="139"/>
      <c r="H183" s="139"/>
      <c r="I183" s="139"/>
      <c r="J183" s="139"/>
      <c r="K183" s="139">
        <f t="shared" si="24"/>
        <v>0</v>
      </c>
      <c r="L183" s="139">
        <f t="shared" si="25"/>
        <v>0</v>
      </c>
      <c r="M183" s="139">
        <f t="shared" si="26"/>
        <v>0</v>
      </c>
      <c r="N183" s="139">
        <f t="shared" si="27"/>
        <v>0</v>
      </c>
      <c r="O183" s="139">
        <f t="shared" si="28"/>
        <v>0</v>
      </c>
      <c r="P183" s="139">
        <f t="shared" si="29"/>
        <v>0</v>
      </c>
    </row>
    <row r="184" spans="1:16" s="169" customFormat="1" ht="12">
      <c r="A184" s="135">
        <f>A183+1</f>
        <v>86</v>
      </c>
      <c r="B184" s="135"/>
      <c r="C184" s="145" t="s">
        <v>96</v>
      </c>
      <c r="D184" s="170"/>
      <c r="E184" s="146"/>
      <c r="F184" s="139"/>
      <c r="G184" s="139"/>
      <c r="H184" s="139"/>
      <c r="I184" s="139"/>
      <c r="J184" s="139"/>
      <c r="K184" s="139">
        <f t="shared" si="24"/>
        <v>0</v>
      </c>
      <c r="L184" s="139">
        <f t="shared" si="25"/>
        <v>0</v>
      </c>
      <c r="M184" s="139">
        <f t="shared" si="26"/>
        <v>0</v>
      </c>
      <c r="N184" s="139">
        <f t="shared" si="27"/>
        <v>0</v>
      </c>
      <c r="O184" s="139">
        <f t="shared" si="28"/>
        <v>0</v>
      </c>
      <c r="P184" s="139">
        <f t="shared" si="29"/>
        <v>0</v>
      </c>
    </row>
    <row r="185" spans="1:16" s="169" customFormat="1" ht="12">
      <c r="A185" s="179">
        <v>86</v>
      </c>
      <c r="B185" s="135" t="s">
        <v>97</v>
      </c>
      <c r="C185" s="141" t="s">
        <v>98</v>
      </c>
      <c r="D185" s="135" t="s">
        <v>72</v>
      </c>
      <c r="E185" s="146">
        <v>48</v>
      </c>
      <c r="F185" s="139"/>
      <c r="G185" s="139"/>
      <c r="H185" s="139"/>
      <c r="I185" s="139"/>
      <c r="J185" s="139"/>
      <c r="K185" s="139">
        <f t="shared" si="24"/>
        <v>0</v>
      </c>
      <c r="L185" s="139">
        <f t="shared" si="25"/>
        <v>0</v>
      </c>
      <c r="M185" s="139">
        <f t="shared" si="26"/>
        <v>0</v>
      </c>
      <c r="N185" s="139">
        <f t="shared" si="27"/>
        <v>0</v>
      </c>
      <c r="O185" s="139">
        <f t="shared" si="28"/>
        <v>0</v>
      </c>
      <c r="P185" s="139">
        <f t="shared" si="29"/>
        <v>0</v>
      </c>
    </row>
    <row r="186" spans="1:16" s="169" customFormat="1" ht="12">
      <c r="A186" s="135">
        <f>A185+1</f>
        <v>87</v>
      </c>
      <c r="B186" s="135" t="s">
        <v>97</v>
      </c>
      <c r="C186" s="141" t="s">
        <v>99</v>
      </c>
      <c r="D186" s="135" t="s">
        <v>72</v>
      </c>
      <c r="E186" s="146">
        <v>48</v>
      </c>
      <c r="F186" s="139"/>
      <c r="G186" s="139"/>
      <c r="H186" s="139"/>
      <c r="I186" s="139"/>
      <c r="J186" s="139"/>
      <c r="K186" s="139">
        <f t="shared" si="24"/>
        <v>0</v>
      </c>
      <c r="L186" s="139">
        <f t="shared" si="25"/>
        <v>0</v>
      </c>
      <c r="M186" s="139">
        <f t="shared" si="26"/>
        <v>0</v>
      </c>
      <c r="N186" s="139">
        <f t="shared" si="27"/>
        <v>0</v>
      </c>
      <c r="O186" s="139">
        <f t="shared" si="28"/>
        <v>0</v>
      </c>
      <c r="P186" s="139">
        <f t="shared" si="29"/>
        <v>0</v>
      </c>
    </row>
    <row r="187" spans="1:16" s="169" customFormat="1" ht="12">
      <c r="A187" s="179">
        <v>87</v>
      </c>
      <c r="B187" s="135" t="s">
        <v>97</v>
      </c>
      <c r="C187" s="143" t="s">
        <v>100</v>
      </c>
      <c r="D187" s="135" t="s">
        <v>72</v>
      </c>
      <c r="E187" s="146">
        <v>96</v>
      </c>
      <c r="F187" s="139"/>
      <c r="G187" s="139"/>
      <c r="H187" s="139"/>
      <c r="I187" s="139"/>
      <c r="J187" s="139"/>
      <c r="K187" s="139">
        <f t="shared" si="24"/>
        <v>0</v>
      </c>
      <c r="L187" s="139">
        <f t="shared" si="25"/>
        <v>0</v>
      </c>
      <c r="M187" s="139">
        <f t="shared" si="26"/>
        <v>0</v>
      </c>
      <c r="N187" s="139">
        <f t="shared" si="27"/>
        <v>0</v>
      </c>
      <c r="O187" s="139">
        <f t="shared" si="28"/>
        <v>0</v>
      </c>
      <c r="P187" s="139">
        <f t="shared" si="29"/>
        <v>0</v>
      </c>
    </row>
    <row r="188" spans="1:16" s="169" customFormat="1" ht="24">
      <c r="A188" s="135">
        <f>A187+1</f>
        <v>88</v>
      </c>
      <c r="B188" s="135" t="s">
        <v>97</v>
      </c>
      <c r="C188" s="143" t="s">
        <v>101</v>
      </c>
      <c r="D188" s="135" t="s">
        <v>72</v>
      </c>
      <c r="E188" s="146">
        <v>96</v>
      </c>
      <c r="F188" s="139"/>
      <c r="G188" s="139"/>
      <c r="H188" s="139"/>
      <c r="I188" s="139"/>
      <c r="J188" s="139"/>
      <c r="K188" s="139">
        <f t="shared" si="24"/>
        <v>0</v>
      </c>
      <c r="L188" s="139">
        <f t="shared" si="25"/>
        <v>0</v>
      </c>
      <c r="M188" s="139">
        <f t="shared" si="26"/>
        <v>0</v>
      </c>
      <c r="N188" s="139">
        <f t="shared" si="27"/>
        <v>0</v>
      </c>
      <c r="O188" s="139">
        <f t="shared" si="28"/>
        <v>0</v>
      </c>
      <c r="P188" s="139">
        <f t="shared" si="29"/>
        <v>0</v>
      </c>
    </row>
    <row r="189" spans="1:16" s="169" customFormat="1" ht="12">
      <c r="A189" s="179">
        <v>88</v>
      </c>
      <c r="B189" s="135" t="s">
        <v>97</v>
      </c>
      <c r="C189" s="143" t="s">
        <v>106</v>
      </c>
      <c r="D189" s="135" t="s">
        <v>72</v>
      </c>
      <c r="E189" s="146">
        <v>2</v>
      </c>
      <c r="F189" s="139"/>
      <c r="G189" s="139"/>
      <c r="H189" s="139"/>
      <c r="I189" s="139"/>
      <c r="J189" s="139"/>
      <c r="K189" s="139">
        <f t="shared" si="24"/>
        <v>0</v>
      </c>
      <c r="L189" s="139">
        <f t="shared" si="25"/>
        <v>0</v>
      </c>
      <c r="M189" s="139">
        <f t="shared" si="26"/>
        <v>0</v>
      </c>
      <c r="N189" s="139">
        <f t="shared" si="27"/>
        <v>0</v>
      </c>
      <c r="O189" s="139">
        <f t="shared" si="28"/>
        <v>0</v>
      </c>
      <c r="P189" s="139">
        <f t="shared" si="29"/>
        <v>0</v>
      </c>
    </row>
    <row r="190" spans="1:16" s="169" customFormat="1" ht="24">
      <c r="A190" s="135">
        <f>A189+1</f>
        <v>89</v>
      </c>
      <c r="B190" s="135" t="s">
        <v>97</v>
      </c>
      <c r="C190" s="143" t="s">
        <v>107</v>
      </c>
      <c r="D190" s="135" t="s">
        <v>72</v>
      </c>
      <c r="E190" s="146">
        <v>2</v>
      </c>
      <c r="F190" s="139"/>
      <c r="G190" s="139"/>
      <c r="H190" s="139"/>
      <c r="I190" s="139"/>
      <c r="J190" s="139"/>
      <c r="K190" s="139">
        <f t="shared" si="24"/>
        <v>0</v>
      </c>
      <c r="L190" s="139">
        <f t="shared" si="25"/>
        <v>0</v>
      </c>
      <c r="M190" s="139">
        <f t="shared" si="26"/>
        <v>0</v>
      </c>
      <c r="N190" s="139">
        <f t="shared" si="27"/>
        <v>0</v>
      </c>
      <c r="O190" s="139">
        <f t="shared" si="28"/>
        <v>0</v>
      </c>
      <c r="P190" s="139">
        <f t="shared" si="29"/>
        <v>0</v>
      </c>
    </row>
    <row r="191" spans="1:16" s="169" customFormat="1" ht="12">
      <c r="A191" s="45">
        <v>15</v>
      </c>
      <c r="B191" s="45" t="s">
        <v>97</v>
      </c>
      <c r="C191" s="50" t="s">
        <v>103</v>
      </c>
      <c r="D191" s="45" t="s">
        <v>72</v>
      </c>
      <c r="E191" s="196">
        <v>2.5</v>
      </c>
      <c r="F191" s="49"/>
      <c r="G191" s="49"/>
      <c r="H191" s="49"/>
      <c r="I191" s="49"/>
      <c r="J191" s="49"/>
      <c r="K191" s="49">
        <f t="shared" si="24"/>
        <v>0</v>
      </c>
      <c r="L191" s="49">
        <f t="shared" si="25"/>
        <v>0</v>
      </c>
      <c r="M191" s="49">
        <f t="shared" si="26"/>
        <v>0</v>
      </c>
      <c r="N191" s="49">
        <f t="shared" si="27"/>
        <v>0</v>
      </c>
      <c r="O191" s="49">
        <f t="shared" si="28"/>
        <v>0</v>
      </c>
      <c r="P191" s="49">
        <f t="shared" si="29"/>
        <v>0</v>
      </c>
    </row>
    <row r="192" spans="1:16" s="169" customFormat="1" ht="12">
      <c r="A192" s="179">
        <v>89</v>
      </c>
      <c r="B192" s="135"/>
      <c r="C192" s="145" t="s">
        <v>108</v>
      </c>
      <c r="D192" s="135"/>
      <c r="E192" s="146"/>
      <c r="F192" s="139"/>
      <c r="G192" s="139"/>
      <c r="H192" s="139"/>
      <c r="I192" s="139"/>
      <c r="J192" s="139"/>
      <c r="K192" s="139">
        <f t="shared" si="24"/>
        <v>0</v>
      </c>
      <c r="L192" s="139">
        <f t="shared" si="25"/>
        <v>0</v>
      </c>
      <c r="M192" s="139">
        <f t="shared" si="26"/>
        <v>0</v>
      </c>
      <c r="N192" s="139">
        <f t="shared" si="27"/>
        <v>0</v>
      </c>
      <c r="O192" s="139">
        <f t="shared" si="28"/>
        <v>0</v>
      </c>
      <c r="P192" s="139">
        <f t="shared" si="29"/>
        <v>0</v>
      </c>
    </row>
    <row r="193" spans="1:16" s="169" customFormat="1" ht="12">
      <c r="A193" s="135">
        <f>A192+1</f>
        <v>90</v>
      </c>
      <c r="B193" s="135" t="s">
        <v>97</v>
      </c>
      <c r="C193" s="143" t="s">
        <v>109</v>
      </c>
      <c r="D193" s="135" t="s">
        <v>72</v>
      </c>
      <c r="E193" s="146">
        <v>1.3</v>
      </c>
      <c r="F193" s="139"/>
      <c r="G193" s="139"/>
      <c r="H193" s="139"/>
      <c r="I193" s="139"/>
      <c r="J193" s="139"/>
      <c r="K193" s="139">
        <f t="shared" si="24"/>
        <v>0</v>
      </c>
      <c r="L193" s="139">
        <f t="shared" si="25"/>
        <v>0</v>
      </c>
      <c r="M193" s="139">
        <f t="shared" si="26"/>
        <v>0</v>
      </c>
      <c r="N193" s="139">
        <f t="shared" si="27"/>
        <v>0</v>
      </c>
      <c r="O193" s="139">
        <f t="shared" si="28"/>
        <v>0</v>
      </c>
      <c r="P193" s="139">
        <f t="shared" si="29"/>
        <v>0</v>
      </c>
    </row>
    <row r="194" spans="1:16" s="169" customFormat="1" ht="12">
      <c r="A194" s="179">
        <v>90</v>
      </c>
      <c r="B194" s="135" t="s">
        <v>97</v>
      </c>
      <c r="C194" s="143" t="s">
        <v>110</v>
      </c>
      <c r="D194" s="135" t="s">
        <v>72</v>
      </c>
      <c r="E194" s="146">
        <v>15</v>
      </c>
      <c r="F194" s="139"/>
      <c r="G194" s="139"/>
      <c r="H194" s="139"/>
      <c r="I194" s="139"/>
      <c r="J194" s="139"/>
      <c r="K194" s="139">
        <f t="shared" si="24"/>
        <v>0</v>
      </c>
      <c r="L194" s="139">
        <f t="shared" si="25"/>
        <v>0</v>
      </c>
      <c r="M194" s="139">
        <f t="shared" si="26"/>
        <v>0</v>
      </c>
      <c r="N194" s="139">
        <f t="shared" si="27"/>
        <v>0</v>
      </c>
      <c r="O194" s="139">
        <f t="shared" si="28"/>
        <v>0</v>
      </c>
      <c r="P194" s="139">
        <f t="shared" si="29"/>
        <v>0</v>
      </c>
    </row>
    <row r="195" spans="1:16" s="169" customFormat="1" ht="12">
      <c r="A195" s="135">
        <f>A194+1</f>
        <v>91</v>
      </c>
      <c r="B195" s="135" t="s">
        <v>97</v>
      </c>
      <c r="C195" s="143" t="s">
        <v>111</v>
      </c>
      <c r="D195" s="135" t="s">
        <v>72</v>
      </c>
      <c r="E195" s="146">
        <v>15</v>
      </c>
      <c r="F195" s="139"/>
      <c r="G195" s="139"/>
      <c r="H195" s="139"/>
      <c r="I195" s="139"/>
      <c r="J195" s="139"/>
      <c r="K195" s="139">
        <f t="shared" si="24"/>
        <v>0</v>
      </c>
      <c r="L195" s="139">
        <f t="shared" si="25"/>
        <v>0</v>
      </c>
      <c r="M195" s="139">
        <f t="shared" si="26"/>
        <v>0</v>
      </c>
      <c r="N195" s="139">
        <f t="shared" si="27"/>
        <v>0</v>
      </c>
      <c r="O195" s="139">
        <f t="shared" si="28"/>
        <v>0</v>
      </c>
      <c r="P195" s="139">
        <f t="shared" si="29"/>
        <v>0</v>
      </c>
    </row>
    <row r="196" spans="1:16" s="169" customFormat="1" ht="12">
      <c r="A196" s="179">
        <v>91</v>
      </c>
      <c r="B196" s="135"/>
      <c r="C196" s="145" t="s">
        <v>113</v>
      </c>
      <c r="D196" s="170"/>
      <c r="E196" s="146"/>
      <c r="F196" s="139"/>
      <c r="G196" s="139"/>
      <c r="H196" s="139"/>
      <c r="I196" s="139"/>
      <c r="J196" s="139"/>
      <c r="K196" s="139">
        <f t="shared" si="24"/>
        <v>0</v>
      </c>
      <c r="L196" s="139">
        <f t="shared" si="25"/>
        <v>0</v>
      </c>
      <c r="M196" s="139">
        <f t="shared" si="26"/>
        <v>0</v>
      </c>
      <c r="N196" s="139">
        <f t="shared" si="27"/>
        <v>0</v>
      </c>
      <c r="O196" s="139">
        <f t="shared" si="28"/>
        <v>0</v>
      </c>
      <c r="P196" s="139">
        <f t="shared" si="29"/>
        <v>0</v>
      </c>
    </row>
    <row r="197" spans="1:16" s="169" customFormat="1" ht="12">
      <c r="A197" s="135">
        <f>A196+1</f>
        <v>92</v>
      </c>
      <c r="B197" s="135" t="s">
        <v>97</v>
      </c>
      <c r="C197" s="147" t="s">
        <v>117</v>
      </c>
      <c r="D197" s="170" t="s">
        <v>72</v>
      </c>
      <c r="E197" s="146">
        <v>12</v>
      </c>
      <c r="F197" s="139"/>
      <c r="G197" s="139"/>
      <c r="H197" s="139"/>
      <c r="I197" s="139"/>
      <c r="J197" s="139"/>
      <c r="K197" s="139">
        <f t="shared" si="24"/>
        <v>0</v>
      </c>
      <c r="L197" s="139">
        <f t="shared" si="25"/>
        <v>0</v>
      </c>
      <c r="M197" s="139">
        <f t="shared" si="26"/>
        <v>0</v>
      </c>
      <c r="N197" s="139">
        <f t="shared" si="27"/>
        <v>0</v>
      </c>
      <c r="O197" s="139">
        <f t="shared" si="28"/>
        <v>0</v>
      </c>
      <c r="P197" s="139">
        <f t="shared" si="29"/>
        <v>0</v>
      </c>
    </row>
    <row r="198" spans="1:16" s="169" customFormat="1" ht="12">
      <c r="A198" s="179">
        <v>92</v>
      </c>
      <c r="B198" s="135" t="s">
        <v>97</v>
      </c>
      <c r="C198" s="141" t="s">
        <v>118</v>
      </c>
      <c r="D198" s="170" t="s">
        <v>72</v>
      </c>
      <c r="E198" s="146">
        <v>12</v>
      </c>
      <c r="F198" s="139"/>
      <c r="G198" s="139"/>
      <c r="H198" s="139"/>
      <c r="I198" s="139"/>
      <c r="J198" s="139"/>
      <c r="K198" s="139">
        <f t="shared" si="24"/>
        <v>0</v>
      </c>
      <c r="L198" s="139">
        <f t="shared" si="25"/>
        <v>0</v>
      </c>
      <c r="M198" s="139">
        <f t="shared" si="26"/>
        <v>0</v>
      </c>
      <c r="N198" s="139">
        <f t="shared" si="27"/>
        <v>0</v>
      </c>
      <c r="O198" s="139">
        <f t="shared" si="28"/>
        <v>0</v>
      </c>
      <c r="P198" s="139">
        <f t="shared" si="29"/>
        <v>0</v>
      </c>
    </row>
    <row r="199" spans="1:16" s="169" customFormat="1" ht="12">
      <c r="A199" s="135">
        <f>A198+1</f>
        <v>93</v>
      </c>
      <c r="B199" s="135" t="s">
        <v>86</v>
      </c>
      <c r="C199" s="143" t="s">
        <v>119</v>
      </c>
      <c r="D199" s="170" t="s">
        <v>78</v>
      </c>
      <c r="E199" s="146">
        <v>16</v>
      </c>
      <c r="F199" s="139"/>
      <c r="G199" s="139"/>
      <c r="H199" s="139"/>
      <c r="I199" s="139"/>
      <c r="J199" s="139"/>
      <c r="K199" s="139">
        <f t="shared" si="24"/>
        <v>0</v>
      </c>
      <c r="L199" s="139">
        <f t="shared" si="25"/>
        <v>0</v>
      </c>
      <c r="M199" s="139">
        <f t="shared" si="26"/>
        <v>0</v>
      </c>
      <c r="N199" s="139">
        <f t="shared" si="27"/>
        <v>0</v>
      </c>
      <c r="O199" s="139">
        <f t="shared" si="28"/>
        <v>0</v>
      </c>
      <c r="P199" s="139">
        <f t="shared" si="29"/>
        <v>0</v>
      </c>
    </row>
    <row r="200" spans="1:16" s="169" customFormat="1" ht="12">
      <c r="A200" s="179">
        <v>93</v>
      </c>
      <c r="B200" s="135"/>
      <c r="C200" s="137" t="s">
        <v>11</v>
      </c>
      <c r="D200" s="135"/>
      <c r="E200" s="146"/>
      <c r="F200" s="139"/>
      <c r="G200" s="139"/>
      <c r="H200" s="139"/>
      <c r="I200" s="139"/>
      <c r="J200" s="139"/>
      <c r="K200" s="139">
        <f t="shared" si="24"/>
        <v>0</v>
      </c>
      <c r="L200" s="139">
        <f t="shared" si="25"/>
        <v>0</v>
      </c>
      <c r="M200" s="139">
        <f t="shared" si="26"/>
        <v>0</v>
      </c>
      <c r="N200" s="139">
        <f t="shared" si="27"/>
        <v>0</v>
      </c>
      <c r="O200" s="139">
        <f t="shared" si="28"/>
        <v>0</v>
      </c>
      <c r="P200" s="139">
        <f t="shared" si="29"/>
        <v>0</v>
      </c>
    </row>
    <row r="201" spans="1:16" s="169" customFormat="1" ht="12">
      <c r="A201" s="135">
        <f>A200+1</f>
        <v>94</v>
      </c>
      <c r="B201" s="135" t="s">
        <v>86</v>
      </c>
      <c r="C201" s="143" t="s">
        <v>123</v>
      </c>
      <c r="D201" s="135" t="s">
        <v>72</v>
      </c>
      <c r="E201" s="146">
        <v>5.7</v>
      </c>
      <c r="F201" s="139"/>
      <c r="G201" s="139"/>
      <c r="H201" s="139"/>
      <c r="I201" s="139"/>
      <c r="J201" s="139"/>
      <c r="K201" s="139">
        <f t="shared" si="24"/>
        <v>0</v>
      </c>
      <c r="L201" s="139">
        <f t="shared" si="25"/>
        <v>0</v>
      </c>
      <c r="M201" s="139">
        <f t="shared" si="26"/>
        <v>0</v>
      </c>
      <c r="N201" s="139">
        <f t="shared" si="27"/>
        <v>0</v>
      </c>
      <c r="O201" s="139">
        <f t="shared" si="28"/>
        <v>0</v>
      </c>
      <c r="P201" s="139">
        <f t="shared" si="29"/>
        <v>0</v>
      </c>
    </row>
    <row r="202" spans="1:16" s="169" customFormat="1" ht="12">
      <c r="A202" s="179">
        <v>94</v>
      </c>
      <c r="B202" s="135"/>
      <c r="C202" s="140" t="s">
        <v>125</v>
      </c>
      <c r="D202" s="170"/>
      <c r="E202" s="146"/>
      <c r="F202" s="139"/>
      <c r="G202" s="139"/>
      <c r="H202" s="139"/>
      <c r="I202" s="139"/>
      <c r="J202" s="139"/>
      <c r="K202" s="139">
        <f t="shared" si="24"/>
        <v>0</v>
      </c>
      <c r="L202" s="139">
        <f t="shared" si="25"/>
        <v>0</v>
      </c>
      <c r="M202" s="139">
        <f t="shared" si="26"/>
        <v>0</v>
      </c>
      <c r="N202" s="139">
        <f t="shared" si="27"/>
        <v>0</v>
      </c>
      <c r="O202" s="139">
        <f t="shared" si="28"/>
        <v>0</v>
      </c>
      <c r="P202" s="139">
        <f t="shared" si="29"/>
        <v>0</v>
      </c>
    </row>
    <row r="203" spans="1:16" s="169" customFormat="1" ht="24">
      <c r="A203" s="135">
        <f>A202+1</f>
        <v>95</v>
      </c>
      <c r="B203" s="135" t="s">
        <v>69</v>
      </c>
      <c r="C203" s="148" t="s">
        <v>128</v>
      </c>
      <c r="D203" s="170" t="s">
        <v>70</v>
      </c>
      <c r="E203" s="146">
        <v>1</v>
      </c>
      <c r="F203" s="139"/>
      <c r="G203" s="139"/>
      <c r="H203" s="139"/>
      <c r="I203" s="139"/>
      <c r="J203" s="139"/>
      <c r="K203" s="139">
        <f t="shared" si="24"/>
        <v>0</v>
      </c>
      <c r="L203" s="139">
        <f t="shared" si="25"/>
        <v>0</v>
      </c>
      <c r="M203" s="139">
        <f t="shared" si="26"/>
        <v>0</v>
      </c>
      <c r="N203" s="139">
        <f t="shared" si="27"/>
        <v>0</v>
      </c>
      <c r="O203" s="139">
        <f t="shared" si="28"/>
        <v>0</v>
      </c>
      <c r="P203" s="139">
        <f t="shared" si="29"/>
        <v>0</v>
      </c>
    </row>
    <row r="204" spans="1:16" s="169" customFormat="1" ht="12">
      <c r="A204" s="179">
        <v>95</v>
      </c>
      <c r="B204" s="177"/>
      <c r="C204" s="176" t="s">
        <v>277</v>
      </c>
      <c r="D204" s="178"/>
      <c r="E204" s="180"/>
      <c r="F204" s="180"/>
      <c r="G204" s="180"/>
      <c r="H204" s="180"/>
      <c r="I204" s="180"/>
      <c r="J204" s="180"/>
      <c r="K204" s="181">
        <f t="shared" si="24"/>
        <v>0</v>
      </c>
      <c r="L204" s="181">
        <f t="shared" si="25"/>
        <v>0</v>
      </c>
      <c r="M204" s="181">
        <f t="shared" si="26"/>
        <v>0</v>
      </c>
      <c r="N204" s="181">
        <f t="shared" si="27"/>
        <v>0</v>
      </c>
      <c r="O204" s="181">
        <f t="shared" si="28"/>
        <v>0</v>
      </c>
      <c r="P204" s="181">
        <f t="shared" si="29"/>
        <v>0</v>
      </c>
    </row>
    <row r="205" spans="1:16" s="169" customFormat="1" ht="12">
      <c r="A205" s="135">
        <f>A204+1</f>
        <v>96</v>
      </c>
      <c r="B205" s="135"/>
      <c r="C205" s="140" t="s">
        <v>68</v>
      </c>
      <c r="D205" s="170"/>
      <c r="E205" s="146"/>
      <c r="F205" s="139"/>
      <c r="G205" s="139"/>
      <c r="H205" s="139"/>
      <c r="I205" s="139"/>
      <c r="J205" s="139"/>
      <c r="K205" s="139">
        <f t="shared" si="24"/>
        <v>0</v>
      </c>
      <c r="L205" s="139">
        <f t="shared" si="25"/>
        <v>0</v>
      </c>
      <c r="M205" s="139">
        <f t="shared" si="26"/>
        <v>0</v>
      </c>
      <c r="N205" s="139">
        <f t="shared" si="27"/>
        <v>0</v>
      </c>
      <c r="O205" s="139">
        <f t="shared" si="28"/>
        <v>0</v>
      </c>
      <c r="P205" s="139">
        <f t="shared" si="29"/>
        <v>0</v>
      </c>
    </row>
    <row r="206" spans="1:16" s="169" customFormat="1" ht="12">
      <c r="A206" s="179">
        <v>96</v>
      </c>
      <c r="B206" s="135" t="s">
        <v>69</v>
      </c>
      <c r="C206" s="142" t="s">
        <v>71</v>
      </c>
      <c r="D206" s="135" t="s">
        <v>72</v>
      </c>
      <c r="E206" s="146">
        <v>114</v>
      </c>
      <c r="F206" s="139"/>
      <c r="G206" s="139"/>
      <c r="H206" s="139"/>
      <c r="I206" s="139"/>
      <c r="J206" s="139"/>
      <c r="K206" s="139">
        <f t="shared" si="24"/>
        <v>0</v>
      </c>
      <c r="L206" s="139">
        <f t="shared" si="25"/>
        <v>0</v>
      </c>
      <c r="M206" s="139">
        <f t="shared" si="26"/>
        <v>0</v>
      </c>
      <c r="N206" s="139">
        <f t="shared" si="27"/>
        <v>0</v>
      </c>
      <c r="O206" s="139">
        <f t="shared" si="28"/>
        <v>0</v>
      </c>
      <c r="P206" s="139">
        <f t="shared" si="29"/>
        <v>0</v>
      </c>
    </row>
    <row r="207" spans="1:16" s="169" customFormat="1" ht="12">
      <c r="A207" s="135">
        <f>A206+1</f>
        <v>97</v>
      </c>
      <c r="B207" s="135" t="s">
        <v>69</v>
      </c>
      <c r="C207" s="142" t="s">
        <v>74</v>
      </c>
      <c r="D207" s="135" t="s">
        <v>72</v>
      </c>
      <c r="E207" s="146">
        <v>16.5</v>
      </c>
      <c r="F207" s="139"/>
      <c r="G207" s="139"/>
      <c r="H207" s="139"/>
      <c r="I207" s="139"/>
      <c r="J207" s="139"/>
      <c r="K207" s="139">
        <f t="shared" si="24"/>
        <v>0</v>
      </c>
      <c r="L207" s="139">
        <f t="shared" si="25"/>
        <v>0</v>
      </c>
      <c r="M207" s="139">
        <f t="shared" si="26"/>
        <v>0</v>
      </c>
      <c r="N207" s="139">
        <f t="shared" si="27"/>
        <v>0</v>
      </c>
      <c r="O207" s="139">
        <f t="shared" si="28"/>
        <v>0</v>
      </c>
      <c r="P207" s="139">
        <f t="shared" si="29"/>
        <v>0</v>
      </c>
    </row>
    <row r="208" spans="1:16" s="169" customFormat="1" ht="12">
      <c r="A208" s="179">
        <v>97</v>
      </c>
      <c r="B208" s="135" t="s">
        <v>69</v>
      </c>
      <c r="C208" s="142" t="s">
        <v>75</v>
      </c>
      <c r="D208" s="170" t="s">
        <v>72</v>
      </c>
      <c r="E208" s="146">
        <v>20</v>
      </c>
      <c r="F208" s="139"/>
      <c r="G208" s="139"/>
      <c r="H208" s="139"/>
      <c r="I208" s="139"/>
      <c r="J208" s="139"/>
      <c r="K208" s="139">
        <f t="shared" si="24"/>
        <v>0</v>
      </c>
      <c r="L208" s="139">
        <f t="shared" si="25"/>
        <v>0</v>
      </c>
      <c r="M208" s="139">
        <f t="shared" si="26"/>
        <v>0</v>
      </c>
      <c r="N208" s="139">
        <f t="shared" si="27"/>
        <v>0</v>
      </c>
      <c r="O208" s="139">
        <f t="shared" si="28"/>
        <v>0</v>
      </c>
      <c r="P208" s="139">
        <f t="shared" si="29"/>
        <v>0</v>
      </c>
    </row>
    <row r="209" spans="1:16" s="169" customFormat="1" ht="24">
      <c r="A209" s="135">
        <f>A208+1</f>
        <v>98</v>
      </c>
      <c r="B209" s="135" t="s">
        <v>69</v>
      </c>
      <c r="C209" s="142" t="s">
        <v>79</v>
      </c>
      <c r="D209" s="135" t="s">
        <v>72</v>
      </c>
      <c r="E209" s="146">
        <v>19</v>
      </c>
      <c r="F209" s="139"/>
      <c r="G209" s="139"/>
      <c r="H209" s="139"/>
      <c r="I209" s="139"/>
      <c r="J209" s="139"/>
      <c r="K209" s="139">
        <f t="shared" si="24"/>
        <v>0</v>
      </c>
      <c r="L209" s="139">
        <f t="shared" si="25"/>
        <v>0</v>
      </c>
      <c r="M209" s="139">
        <f t="shared" si="26"/>
        <v>0</v>
      </c>
      <c r="N209" s="139">
        <f t="shared" si="27"/>
        <v>0</v>
      </c>
      <c r="O209" s="139">
        <f t="shared" si="28"/>
        <v>0</v>
      </c>
      <c r="P209" s="139">
        <f t="shared" si="29"/>
        <v>0</v>
      </c>
    </row>
    <row r="210" spans="1:16" s="169" customFormat="1" ht="36">
      <c r="A210" s="179">
        <v>98</v>
      </c>
      <c r="B210" s="135" t="s">
        <v>69</v>
      </c>
      <c r="C210" s="142" t="s">
        <v>83</v>
      </c>
      <c r="D210" s="135" t="s">
        <v>72</v>
      </c>
      <c r="E210" s="146">
        <v>16.6</v>
      </c>
      <c r="F210" s="139"/>
      <c r="G210" s="139"/>
      <c r="H210" s="139"/>
      <c r="I210" s="139"/>
      <c r="J210" s="139"/>
      <c r="K210" s="139">
        <f t="shared" si="24"/>
        <v>0</v>
      </c>
      <c r="L210" s="139">
        <f t="shared" si="25"/>
        <v>0</v>
      </c>
      <c r="M210" s="139">
        <f t="shared" si="26"/>
        <v>0</v>
      </c>
      <c r="N210" s="139">
        <f t="shared" si="27"/>
        <v>0</v>
      </c>
      <c r="O210" s="139">
        <f t="shared" si="28"/>
        <v>0</v>
      </c>
      <c r="P210" s="139">
        <f t="shared" si="29"/>
        <v>0</v>
      </c>
    </row>
    <row r="211" spans="1:16" s="169" customFormat="1" ht="12">
      <c r="A211" s="135">
        <f>A210+1</f>
        <v>99</v>
      </c>
      <c r="B211" s="135" t="s">
        <v>69</v>
      </c>
      <c r="C211" s="142" t="s">
        <v>84</v>
      </c>
      <c r="D211" s="135" t="s">
        <v>85</v>
      </c>
      <c r="E211" s="146">
        <v>3.4</v>
      </c>
      <c r="F211" s="139"/>
      <c r="G211" s="139"/>
      <c r="H211" s="139"/>
      <c r="I211" s="139"/>
      <c r="J211" s="139"/>
      <c r="K211" s="139">
        <f t="shared" si="24"/>
        <v>0</v>
      </c>
      <c r="L211" s="139">
        <f t="shared" si="25"/>
        <v>0</v>
      </c>
      <c r="M211" s="139">
        <f t="shared" si="26"/>
        <v>0</v>
      </c>
      <c r="N211" s="139">
        <f t="shared" si="27"/>
        <v>0</v>
      </c>
      <c r="O211" s="139">
        <f t="shared" si="28"/>
        <v>0</v>
      </c>
      <c r="P211" s="139">
        <f t="shared" si="29"/>
        <v>0</v>
      </c>
    </row>
    <row r="212" spans="1:16" s="169" customFormat="1" ht="12">
      <c r="A212" s="179">
        <v>99</v>
      </c>
      <c r="B212" s="135"/>
      <c r="C212" s="137" t="s">
        <v>9</v>
      </c>
      <c r="D212" s="135"/>
      <c r="E212" s="146"/>
      <c r="F212" s="139"/>
      <c r="G212" s="139"/>
      <c r="H212" s="139"/>
      <c r="I212" s="139"/>
      <c r="J212" s="139"/>
      <c r="K212" s="139">
        <f t="shared" si="24"/>
        <v>0</v>
      </c>
      <c r="L212" s="139">
        <f t="shared" si="25"/>
        <v>0</v>
      </c>
      <c r="M212" s="139">
        <f t="shared" si="26"/>
        <v>0</v>
      </c>
      <c r="N212" s="139">
        <f t="shared" si="27"/>
        <v>0</v>
      </c>
      <c r="O212" s="139">
        <f t="shared" si="28"/>
        <v>0</v>
      </c>
      <c r="P212" s="139">
        <f t="shared" si="29"/>
        <v>0</v>
      </c>
    </row>
    <row r="213" spans="1:16" s="169" customFormat="1" ht="12">
      <c r="A213" s="135">
        <f>A212+1</f>
        <v>100</v>
      </c>
      <c r="B213" s="135" t="s">
        <v>91</v>
      </c>
      <c r="C213" s="143" t="s">
        <v>95</v>
      </c>
      <c r="D213" s="135" t="s">
        <v>72</v>
      </c>
      <c r="E213" s="146">
        <v>19</v>
      </c>
      <c r="F213" s="139"/>
      <c r="G213" s="139"/>
      <c r="H213" s="139"/>
      <c r="I213" s="139"/>
      <c r="J213" s="139"/>
      <c r="K213" s="139">
        <f t="shared" si="24"/>
        <v>0</v>
      </c>
      <c r="L213" s="139">
        <f t="shared" si="25"/>
        <v>0</v>
      </c>
      <c r="M213" s="139">
        <f t="shared" si="26"/>
        <v>0</v>
      </c>
      <c r="N213" s="139">
        <f t="shared" si="27"/>
        <v>0</v>
      </c>
      <c r="O213" s="139">
        <f t="shared" si="28"/>
        <v>0</v>
      </c>
      <c r="P213" s="139">
        <f t="shared" si="29"/>
        <v>0</v>
      </c>
    </row>
    <row r="214" spans="1:16" s="169" customFormat="1" ht="12">
      <c r="A214" s="179">
        <v>100</v>
      </c>
      <c r="B214" s="135"/>
      <c r="C214" s="137" t="s">
        <v>10</v>
      </c>
      <c r="D214" s="170"/>
      <c r="E214" s="146"/>
      <c r="F214" s="139"/>
      <c r="G214" s="139"/>
      <c r="H214" s="139"/>
      <c r="I214" s="139"/>
      <c r="J214" s="139"/>
      <c r="K214" s="139">
        <f t="shared" si="24"/>
        <v>0</v>
      </c>
      <c r="L214" s="139">
        <f t="shared" si="25"/>
        <v>0</v>
      </c>
      <c r="M214" s="139">
        <f t="shared" si="26"/>
        <v>0</v>
      </c>
      <c r="N214" s="139">
        <f t="shared" si="27"/>
        <v>0</v>
      </c>
      <c r="O214" s="139">
        <f t="shared" si="28"/>
        <v>0</v>
      </c>
      <c r="P214" s="139">
        <f t="shared" si="29"/>
        <v>0</v>
      </c>
    </row>
    <row r="215" spans="1:16" s="169" customFormat="1" ht="12">
      <c r="A215" s="135">
        <f>A214+1</f>
        <v>101</v>
      </c>
      <c r="B215" s="135"/>
      <c r="C215" s="145" t="s">
        <v>96</v>
      </c>
      <c r="D215" s="170"/>
      <c r="E215" s="146"/>
      <c r="F215" s="139"/>
      <c r="G215" s="139"/>
      <c r="H215" s="139"/>
      <c r="I215" s="139"/>
      <c r="J215" s="139"/>
      <c r="K215" s="139">
        <f t="shared" si="24"/>
        <v>0</v>
      </c>
      <c r="L215" s="139">
        <f t="shared" si="25"/>
        <v>0</v>
      </c>
      <c r="M215" s="139">
        <f t="shared" si="26"/>
        <v>0</v>
      </c>
      <c r="N215" s="139">
        <f t="shared" si="27"/>
        <v>0</v>
      </c>
      <c r="O215" s="139">
        <f t="shared" si="28"/>
        <v>0</v>
      </c>
      <c r="P215" s="139">
        <f t="shared" si="29"/>
        <v>0</v>
      </c>
    </row>
    <row r="216" spans="1:16" s="169" customFormat="1" ht="12">
      <c r="A216" s="179">
        <v>101</v>
      </c>
      <c r="B216" s="135" t="s">
        <v>97</v>
      </c>
      <c r="C216" s="141" t="s">
        <v>98</v>
      </c>
      <c r="D216" s="135" t="s">
        <v>72</v>
      </c>
      <c r="E216" s="146">
        <v>97.5</v>
      </c>
      <c r="F216" s="139"/>
      <c r="G216" s="139"/>
      <c r="H216" s="139"/>
      <c r="I216" s="139"/>
      <c r="J216" s="139"/>
      <c r="K216" s="139">
        <f t="shared" si="24"/>
        <v>0</v>
      </c>
      <c r="L216" s="139">
        <f t="shared" si="25"/>
        <v>0</v>
      </c>
      <c r="M216" s="139">
        <f t="shared" si="26"/>
        <v>0</v>
      </c>
      <c r="N216" s="139">
        <f t="shared" si="27"/>
        <v>0</v>
      </c>
      <c r="O216" s="139">
        <f t="shared" si="28"/>
        <v>0</v>
      </c>
      <c r="P216" s="139">
        <f t="shared" si="29"/>
        <v>0</v>
      </c>
    </row>
    <row r="217" spans="1:16" s="169" customFormat="1" ht="12">
      <c r="A217" s="135">
        <f>A216+1</f>
        <v>102</v>
      </c>
      <c r="B217" s="135" t="s">
        <v>97</v>
      </c>
      <c r="C217" s="141" t="s">
        <v>99</v>
      </c>
      <c r="D217" s="135" t="s">
        <v>72</v>
      </c>
      <c r="E217" s="146">
        <v>16.5</v>
      </c>
      <c r="F217" s="139"/>
      <c r="G217" s="139"/>
      <c r="H217" s="139"/>
      <c r="I217" s="139"/>
      <c r="J217" s="139"/>
      <c r="K217" s="139">
        <f t="shared" si="24"/>
        <v>0</v>
      </c>
      <c r="L217" s="139">
        <f t="shared" si="25"/>
        <v>0</v>
      </c>
      <c r="M217" s="139">
        <f t="shared" si="26"/>
        <v>0</v>
      </c>
      <c r="N217" s="139">
        <f t="shared" si="27"/>
        <v>0</v>
      </c>
      <c r="O217" s="139">
        <f t="shared" si="28"/>
        <v>0</v>
      </c>
      <c r="P217" s="139">
        <f t="shared" si="29"/>
        <v>0</v>
      </c>
    </row>
    <row r="218" spans="1:16" s="169" customFormat="1" ht="12">
      <c r="A218" s="179">
        <v>102</v>
      </c>
      <c r="B218" s="135" t="s">
        <v>97</v>
      </c>
      <c r="C218" s="143" t="s">
        <v>100</v>
      </c>
      <c r="D218" s="135" t="s">
        <v>72</v>
      </c>
      <c r="E218" s="146">
        <v>114</v>
      </c>
      <c r="F218" s="139"/>
      <c r="G218" s="139"/>
      <c r="H218" s="139"/>
      <c r="I218" s="139"/>
      <c r="J218" s="139"/>
      <c r="K218" s="139">
        <f t="shared" si="24"/>
        <v>0</v>
      </c>
      <c r="L218" s="139">
        <f t="shared" si="25"/>
        <v>0</v>
      </c>
      <c r="M218" s="139">
        <f t="shared" si="26"/>
        <v>0</v>
      </c>
      <c r="N218" s="139">
        <f t="shared" si="27"/>
        <v>0</v>
      </c>
      <c r="O218" s="139">
        <f t="shared" si="28"/>
        <v>0</v>
      </c>
      <c r="P218" s="139">
        <f t="shared" si="29"/>
        <v>0</v>
      </c>
    </row>
    <row r="219" spans="1:16" s="169" customFormat="1" ht="24">
      <c r="A219" s="135">
        <f>A218+1</f>
        <v>103</v>
      </c>
      <c r="B219" s="135" t="s">
        <v>97</v>
      </c>
      <c r="C219" s="143" t="s">
        <v>101</v>
      </c>
      <c r="D219" s="135" t="s">
        <v>72</v>
      </c>
      <c r="E219" s="146">
        <v>114</v>
      </c>
      <c r="F219" s="139"/>
      <c r="G219" s="139"/>
      <c r="H219" s="139"/>
      <c r="I219" s="139"/>
      <c r="J219" s="139"/>
      <c r="K219" s="139">
        <f t="shared" si="24"/>
        <v>0</v>
      </c>
      <c r="L219" s="139">
        <f t="shared" si="25"/>
        <v>0</v>
      </c>
      <c r="M219" s="139">
        <f t="shared" si="26"/>
        <v>0</v>
      </c>
      <c r="N219" s="139">
        <f t="shared" si="27"/>
        <v>0</v>
      </c>
      <c r="O219" s="139">
        <f t="shared" si="28"/>
        <v>0</v>
      </c>
      <c r="P219" s="139">
        <f t="shared" si="29"/>
        <v>0</v>
      </c>
    </row>
    <row r="220" spans="1:16" s="169" customFormat="1" ht="12">
      <c r="A220" s="179">
        <v>103</v>
      </c>
      <c r="B220" s="135" t="s">
        <v>97</v>
      </c>
      <c r="C220" s="143" t="s">
        <v>106</v>
      </c>
      <c r="D220" s="135" t="s">
        <v>78</v>
      </c>
      <c r="E220" s="146">
        <v>5.7</v>
      </c>
      <c r="F220" s="139"/>
      <c r="G220" s="139"/>
      <c r="H220" s="139"/>
      <c r="I220" s="139"/>
      <c r="J220" s="139"/>
      <c r="K220" s="139">
        <f t="shared" si="24"/>
        <v>0</v>
      </c>
      <c r="L220" s="139">
        <f t="shared" si="25"/>
        <v>0</v>
      </c>
      <c r="M220" s="139">
        <f t="shared" si="26"/>
        <v>0</v>
      </c>
      <c r="N220" s="139">
        <f t="shared" si="27"/>
        <v>0</v>
      </c>
      <c r="O220" s="139">
        <f t="shared" si="28"/>
        <v>0</v>
      </c>
      <c r="P220" s="139">
        <f t="shared" si="29"/>
        <v>0</v>
      </c>
    </row>
    <row r="221" spans="1:16" s="169" customFormat="1" ht="24">
      <c r="A221" s="135">
        <f>A220+1</f>
        <v>104</v>
      </c>
      <c r="B221" s="135" t="s">
        <v>97</v>
      </c>
      <c r="C221" s="143" t="s">
        <v>107</v>
      </c>
      <c r="D221" s="135" t="s">
        <v>78</v>
      </c>
      <c r="E221" s="146">
        <v>5.7</v>
      </c>
      <c r="F221" s="139"/>
      <c r="G221" s="139"/>
      <c r="H221" s="139"/>
      <c r="I221" s="139"/>
      <c r="J221" s="139"/>
      <c r="K221" s="139">
        <f t="shared" si="24"/>
        <v>0</v>
      </c>
      <c r="L221" s="139">
        <f t="shared" si="25"/>
        <v>0</v>
      </c>
      <c r="M221" s="139">
        <f t="shared" si="26"/>
        <v>0</v>
      </c>
      <c r="N221" s="139">
        <f t="shared" si="27"/>
        <v>0</v>
      </c>
      <c r="O221" s="139">
        <f t="shared" si="28"/>
        <v>0</v>
      </c>
      <c r="P221" s="139">
        <f t="shared" si="29"/>
        <v>0</v>
      </c>
    </row>
    <row r="222" spans="1:16" s="169" customFormat="1" ht="12">
      <c r="A222" s="179">
        <v>104</v>
      </c>
      <c r="B222" s="135"/>
      <c r="C222" s="145" t="s">
        <v>108</v>
      </c>
      <c r="D222" s="135"/>
      <c r="E222" s="146"/>
      <c r="F222" s="139"/>
      <c r="G222" s="139"/>
      <c r="H222" s="139"/>
      <c r="I222" s="139"/>
      <c r="J222" s="139"/>
      <c r="K222" s="139">
        <f t="shared" si="24"/>
        <v>0</v>
      </c>
      <c r="L222" s="139">
        <f t="shared" si="25"/>
        <v>0</v>
      </c>
      <c r="M222" s="139">
        <f t="shared" si="26"/>
        <v>0</v>
      </c>
      <c r="N222" s="139">
        <f t="shared" si="27"/>
        <v>0</v>
      </c>
      <c r="O222" s="139">
        <f t="shared" si="28"/>
        <v>0</v>
      </c>
      <c r="P222" s="139">
        <f t="shared" si="29"/>
        <v>0</v>
      </c>
    </row>
    <row r="223" spans="1:16" s="169" customFormat="1" ht="12">
      <c r="A223" s="135">
        <f>A222+1</f>
        <v>105</v>
      </c>
      <c r="B223" s="135" t="s">
        <v>97</v>
      </c>
      <c r="C223" s="143" t="s">
        <v>109</v>
      </c>
      <c r="D223" s="135" t="s">
        <v>72</v>
      </c>
      <c r="E223" s="146">
        <v>1.7</v>
      </c>
      <c r="F223" s="139"/>
      <c r="G223" s="139"/>
      <c r="H223" s="139"/>
      <c r="I223" s="139"/>
      <c r="J223" s="139"/>
      <c r="K223" s="139">
        <f t="shared" si="24"/>
        <v>0</v>
      </c>
      <c r="L223" s="139">
        <f t="shared" si="25"/>
        <v>0</v>
      </c>
      <c r="M223" s="139">
        <f t="shared" si="26"/>
        <v>0</v>
      </c>
      <c r="N223" s="139">
        <f t="shared" si="27"/>
        <v>0</v>
      </c>
      <c r="O223" s="139">
        <f t="shared" si="28"/>
        <v>0</v>
      </c>
      <c r="P223" s="139">
        <f t="shared" si="29"/>
        <v>0</v>
      </c>
    </row>
    <row r="224" spans="1:16" s="169" customFormat="1" ht="12">
      <c r="A224" s="179">
        <v>105</v>
      </c>
      <c r="B224" s="135" t="s">
        <v>97</v>
      </c>
      <c r="C224" s="143" t="s">
        <v>110</v>
      </c>
      <c r="D224" s="135" t="s">
        <v>72</v>
      </c>
      <c r="E224" s="146">
        <v>20</v>
      </c>
      <c r="F224" s="139"/>
      <c r="G224" s="139"/>
      <c r="H224" s="139"/>
      <c r="I224" s="139"/>
      <c r="J224" s="139"/>
      <c r="K224" s="139">
        <f t="shared" si="24"/>
        <v>0</v>
      </c>
      <c r="L224" s="139">
        <f t="shared" si="25"/>
        <v>0</v>
      </c>
      <c r="M224" s="139">
        <f t="shared" si="26"/>
        <v>0</v>
      </c>
      <c r="N224" s="139">
        <f t="shared" si="27"/>
        <v>0</v>
      </c>
      <c r="O224" s="139">
        <f t="shared" si="28"/>
        <v>0</v>
      </c>
      <c r="P224" s="139">
        <f t="shared" si="29"/>
        <v>0</v>
      </c>
    </row>
    <row r="225" spans="1:16" s="169" customFormat="1" ht="12">
      <c r="A225" s="135">
        <f>A224+1</f>
        <v>106</v>
      </c>
      <c r="B225" s="135" t="s">
        <v>97</v>
      </c>
      <c r="C225" s="143" t="s">
        <v>111</v>
      </c>
      <c r="D225" s="135" t="s">
        <v>72</v>
      </c>
      <c r="E225" s="146">
        <v>20</v>
      </c>
      <c r="F225" s="139"/>
      <c r="G225" s="139"/>
      <c r="H225" s="139"/>
      <c r="I225" s="139"/>
      <c r="J225" s="139"/>
      <c r="K225" s="139">
        <f t="shared" si="24"/>
        <v>0</v>
      </c>
      <c r="L225" s="139">
        <f t="shared" si="25"/>
        <v>0</v>
      </c>
      <c r="M225" s="139">
        <f t="shared" si="26"/>
        <v>0</v>
      </c>
      <c r="N225" s="139">
        <f t="shared" si="27"/>
        <v>0</v>
      </c>
      <c r="O225" s="139">
        <f t="shared" si="28"/>
        <v>0</v>
      </c>
      <c r="P225" s="139">
        <f t="shared" si="29"/>
        <v>0</v>
      </c>
    </row>
    <row r="226" spans="1:16" s="169" customFormat="1" ht="12">
      <c r="A226" s="179">
        <v>106</v>
      </c>
      <c r="B226" s="135"/>
      <c r="C226" s="145" t="s">
        <v>113</v>
      </c>
      <c r="D226" s="170"/>
      <c r="E226" s="146"/>
      <c r="F226" s="139"/>
      <c r="G226" s="139"/>
      <c r="H226" s="139"/>
      <c r="I226" s="139"/>
      <c r="J226" s="139"/>
      <c r="K226" s="139">
        <f t="shared" si="24"/>
        <v>0</v>
      </c>
      <c r="L226" s="139">
        <f t="shared" si="25"/>
        <v>0</v>
      </c>
      <c r="M226" s="139">
        <f t="shared" si="26"/>
        <v>0</v>
      </c>
      <c r="N226" s="139">
        <f t="shared" si="27"/>
        <v>0</v>
      </c>
      <c r="O226" s="139">
        <f t="shared" si="28"/>
        <v>0</v>
      </c>
      <c r="P226" s="139">
        <f t="shared" si="29"/>
        <v>0</v>
      </c>
    </row>
    <row r="227" spans="1:16" s="169" customFormat="1" ht="12">
      <c r="A227" s="135">
        <f>A226+1</f>
        <v>107</v>
      </c>
      <c r="B227" s="135" t="s">
        <v>97</v>
      </c>
      <c r="C227" s="147" t="s">
        <v>117</v>
      </c>
      <c r="D227" s="170" t="s">
        <v>72</v>
      </c>
      <c r="E227" s="146">
        <v>19</v>
      </c>
      <c r="F227" s="139"/>
      <c r="G227" s="139"/>
      <c r="H227" s="139"/>
      <c r="I227" s="139"/>
      <c r="J227" s="139"/>
      <c r="K227" s="139">
        <f t="shared" si="24"/>
        <v>0</v>
      </c>
      <c r="L227" s="139">
        <f t="shared" si="25"/>
        <v>0</v>
      </c>
      <c r="M227" s="139">
        <f t="shared" si="26"/>
        <v>0</v>
      </c>
      <c r="N227" s="139">
        <f t="shared" si="27"/>
        <v>0</v>
      </c>
      <c r="O227" s="139">
        <f t="shared" si="28"/>
        <v>0</v>
      </c>
      <c r="P227" s="139">
        <f t="shared" si="29"/>
        <v>0</v>
      </c>
    </row>
    <row r="228" spans="1:16" s="169" customFormat="1" ht="12">
      <c r="A228" s="179">
        <v>107</v>
      </c>
      <c r="B228" s="135" t="s">
        <v>97</v>
      </c>
      <c r="C228" s="141" t="s">
        <v>118</v>
      </c>
      <c r="D228" s="170" t="s">
        <v>72</v>
      </c>
      <c r="E228" s="146">
        <v>19</v>
      </c>
      <c r="F228" s="139"/>
      <c r="G228" s="139"/>
      <c r="H228" s="139"/>
      <c r="I228" s="139"/>
      <c r="J228" s="139"/>
      <c r="K228" s="139">
        <f aca="true" t="shared" si="30" ref="K228:K292">SUM(H228:J228)</f>
        <v>0</v>
      </c>
      <c r="L228" s="139">
        <f aca="true" t="shared" si="31" ref="L228:L292">ROUND(E228*F228,2)</f>
        <v>0</v>
      </c>
      <c r="M228" s="139">
        <f aca="true" t="shared" si="32" ref="M228:M292">ROUND(E228*H228,2)</f>
        <v>0</v>
      </c>
      <c r="N228" s="139">
        <f aca="true" t="shared" si="33" ref="N228:N292">ROUND(E228*I228,2)</f>
        <v>0</v>
      </c>
      <c r="O228" s="139">
        <f aca="true" t="shared" si="34" ref="O228:O292">ROUND(E228*J228,2)</f>
        <v>0</v>
      </c>
      <c r="P228" s="139">
        <f aca="true" t="shared" si="35" ref="P228:P292">M228+N228+O228</f>
        <v>0</v>
      </c>
    </row>
    <row r="229" spans="1:16" s="169" customFormat="1" ht="12">
      <c r="A229" s="135">
        <f>A228+1</f>
        <v>108</v>
      </c>
      <c r="B229" s="135" t="s">
        <v>86</v>
      </c>
      <c r="C229" s="143" t="s">
        <v>119</v>
      </c>
      <c r="D229" s="170" t="s">
        <v>78</v>
      </c>
      <c r="E229" s="146">
        <v>19</v>
      </c>
      <c r="F229" s="139"/>
      <c r="G229" s="139"/>
      <c r="H229" s="139"/>
      <c r="I229" s="139"/>
      <c r="J229" s="139"/>
      <c r="K229" s="139">
        <f t="shared" si="30"/>
        <v>0</v>
      </c>
      <c r="L229" s="139">
        <f t="shared" si="31"/>
        <v>0</v>
      </c>
      <c r="M229" s="139">
        <f t="shared" si="32"/>
        <v>0</v>
      </c>
      <c r="N229" s="139">
        <f t="shared" si="33"/>
        <v>0</v>
      </c>
      <c r="O229" s="139">
        <f t="shared" si="34"/>
        <v>0</v>
      </c>
      <c r="P229" s="139">
        <f t="shared" si="35"/>
        <v>0</v>
      </c>
    </row>
    <row r="230" spans="1:16" s="169" customFormat="1" ht="12">
      <c r="A230" s="179">
        <v>108</v>
      </c>
      <c r="B230" s="135"/>
      <c r="C230" s="140" t="s">
        <v>125</v>
      </c>
      <c r="D230" s="170"/>
      <c r="E230" s="146"/>
      <c r="F230" s="139"/>
      <c r="G230" s="139"/>
      <c r="H230" s="139"/>
      <c r="I230" s="139"/>
      <c r="J230" s="139"/>
      <c r="K230" s="139">
        <f t="shared" si="30"/>
        <v>0</v>
      </c>
      <c r="L230" s="139">
        <f t="shared" si="31"/>
        <v>0</v>
      </c>
      <c r="M230" s="139">
        <f t="shared" si="32"/>
        <v>0</v>
      </c>
      <c r="N230" s="139">
        <f t="shared" si="33"/>
        <v>0</v>
      </c>
      <c r="O230" s="139">
        <f t="shared" si="34"/>
        <v>0</v>
      </c>
      <c r="P230" s="139">
        <f t="shared" si="35"/>
        <v>0</v>
      </c>
    </row>
    <row r="231" spans="1:16" s="169" customFormat="1" ht="24">
      <c r="A231" s="135">
        <f>A230+1</f>
        <v>109</v>
      </c>
      <c r="B231" s="135" t="s">
        <v>69</v>
      </c>
      <c r="C231" s="148" t="s">
        <v>128</v>
      </c>
      <c r="D231" s="170" t="s">
        <v>70</v>
      </c>
      <c r="E231" s="146">
        <v>1</v>
      </c>
      <c r="F231" s="139"/>
      <c r="G231" s="139"/>
      <c r="H231" s="139"/>
      <c r="I231" s="139"/>
      <c r="J231" s="139"/>
      <c r="K231" s="139">
        <f t="shared" si="30"/>
        <v>0</v>
      </c>
      <c r="L231" s="139">
        <f t="shared" si="31"/>
        <v>0</v>
      </c>
      <c r="M231" s="139">
        <f t="shared" si="32"/>
        <v>0</v>
      </c>
      <c r="N231" s="139">
        <f t="shared" si="33"/>
        <v>0</v>
      </c>
      <c r="O231" s="139">
        <f t="shared" si="34"/>
        <v>0</v>
      </c>
      <c r="P231" s="139">
        <f t="shared" si="35"/>
        <v>0</v>
      </c>
    </row>
    <row r="232" spans="1:16" s="169" customFormat="1" ht="12">
      <c r="A232" s="179">
        <v>109</v>
      </c>
      <c r="B232" s="177"/>
      <c r="C232" s="176" t="s">
        <v>278</v>
      </c>
      <c r="D232" s="178"/>
      <c r="E232" s="180"/>
      <c r="F232" s="180"/>
      <c r="G232" s="180"/>
      <c r="H232" s="180"/>
      <c r="I232" s="180"/>
      <c r="J232" s="180"/>
      <c r="K232" s="181">
        <f t="shared" si="30"/>
        <v>0</v>
      </c>
      <c r="L232" s="181">
        <f t="shared" si="31"/>
        <v>0</v>
      </c>
      <c r="M232" s="181">
        <f t="shared" si="32"/>
        <v>0</v>
      </c>
      <c r="N232" s="181">
        <f t="shared" si="33"/>
        <v>0</v>
      </c>
      <c r="O232" s="181">
        <f t="shared" si="34"/>
        <v>0</v>
      </c>
      <c r="P232" s="181">
        <f t="shared" si="35"/>
        <v>0</v>
      </c>
    </row>
    <row r="233" spans="1:16" s="169" customFormat="1" ht="12">
      <c r="A233" s="135">
        <f>A232+1</f>
        <v>110</v>
      </c>
      <c r="B233" s="135"/>
      <c r="C233" s="140" t="s">
        <v>68</v>
      </c>
      <c r="D233" s="170"/>
      <c r="E233" s="146"/>
      <c r="F233" s="139"/>
      <c r="G233" s="139"/>
      <c r="H233" s="139"/>
      <c r="I233" s="139"/>
      <c r="J233" s="139"/>
      <c r="K233" s="139">
        <f t="shared" si="30"/>
        <v>0</v>
      </c>
      <c r="L233" s="139">
        <f t="shared" si="31"/>
        <v>0</v>
      </c>
      <c r="M233" s="139">
        <f t="shared" si="32"/>
        <v>0</v>
      </c>
      <c r="N233" s="139">
        <f t="shared" si="33"/>
        <v>0</v>
      </c>
      <c r="O233" s="139">
        <f t="shared" si="34"/>
        <v>0</v>
      </c>
      <c r="P233" s="139">
        <f t="shared" si="35"/>
        <v>0</v>
      </c>
    </row>
    <row r="234" spans="1:16" s="169" customFormat="1" ht="12">
      <c r="A234" s="179">
        <v>110</v>
      </c>
      <c r="B234" s="135" t="s">
        <v>69</v>
      </c>
      <c r="C234" s="142" t="s">
        <v>71</v>
      </c>
      <c r="D234" s="135" t="s">
        <v>72</v>
      </c>
      <c r="E234" s="146">
        <v>96</v>
      </c>
      <c r="F234" s="139"/>
      <c r="G234" s="139"/>
      <c r="H234" s="139"/>
      <c r="I234" s="139"/>
      <c r="J234" s="139"/>
      <c r="K234" s="139">
        <f t="shared" si="30"/>
        <v>0</v>
      </c>
      <c r="L234" s="139">
        <f t="shared" si="31"/>
        <v>0</v>
      </c>
      <c r="M234" s="139">
        <f t="shared" si="32"/>
        <v>0</v>
      </c>
      <c r="N234" s="139">
        <f t="shared" si="33"/>
        <v>0</v>
      </c>
      <c r="O234" s="139">
        <f t="shared" si="34"/>
        <v>0</v>
      </c>
      <c r="P234" s="139">
        <f t="shared" si="35"/>
        <v>0</v>
      </c>
    </row>
    <row r="235" spans="1:16" s="169" customFormat="1" ht="12">
      <c r="A235" s="135">
        <f>A234+1</f>
        <v>111</v>
      </c>
      <c r="B235" s="135" t="s">
        <v>69</v>
      </c>
      <c r="C235" s="142" t="s">
        <v>74</v>
      </c>
      <c r="D235" s="135" t="s">
        <v>72</v>
      </c>
      <c r="E235" s="146">
        <v>23.6</v>
      </c>
      <c r="F235" s="139"/>
      <c r="G235" s="139"/>
      <c r="H235" s="139"/>
      <c r="I235" s="139"/>
      <c r="J235" s="139"/>
      <c r="K235" s="139">
        <f t="shared" si="30"/>
        <v>0</v>
      </c>
      <c r="L235" s="139">
        <f t="shared" si="31"/>
        <v>0</v>
      </c>
      <c r="M235" s="139">
        <f t="shared" si="32"/>
        <v>0</v>
      </c>
      <c r="N235" s="139">
        <f t="shared" si="33"/>
        <v>0</v>
      </c>
      <c r="O235" s="139">
        <f t="shared" si="34"/>
        <v>0</v>
      </c>
      <c r="P235" s="139">
        <f t="shared" si="35"/>
        <v>0</v>
      </c>
    </row>
    <row r="236" spans="1:16" s="169" customFormat="1" ht="12">
      <c r="A236" s="179">
        <v>111</v>
      </c>
      <c r="B236" s="135" t="s">
        <v>69</v>
      </c>
      <c r="C236" s="142" t="s">
        <v>75</v>
      </c>
      <c r="D236" s="170" t="s">
        <v>72</v>
      </c>
      <c r="E236" s="146">
        <v>26</v>
      </c>
      <c r="F236" s="139"/>
      <c r="G236" s="139"/>
      <c r="H236" s="139"/>
      <c r="I236" s="139"/>
      <c r="J236" s="139"/>
      <c r="K236" s="139">
        <f t="shared" si="30"/>
        <v>0</v>
      </c>
      <c r="L236" s="139">
        <f t="shared" si="31"/>
        <v>0</v>
      </c>
      <c r="M236" s="139">
        <f t="shared" si="32"/>
        <v>0</v>
      </c>
      <c r="N236" s="139">
        <f t="shared" si="33"/>
        <v>0</v>
      </c>
      <c r="O236" s="139">
        <f t="shared" si="34"/>
        <v>0</v>
      </c>
      <c r="P236" s="139">
        <f t="shared" si="35"/>
        <v>0</v>
      </c>
    </row>
    <row r="237" spans="1:16" s="169" customFormat="1" ht="12">
      <c r="A237" s="135">
        <f>A236+1</f>
        <v>112</v>
      </c>
      <c r="B237" s="135" t="s">
        <v>69</v>
      </c>
      <c r="C237" s="142" t="s">
        <v>80</v>
      </c>
      <c r="D237" s="135" t="s">
        <v>72</v>
      </c>
      <c r="E237" s="146">
        <v>25</v>
      </c>
      <c r="F237" s="139"/>
      <c r="G237" s="139"/>
      <c r="H237" s="139"/>
      <c r="I237" s="139"/>
      <c r="J237" s="139"/>
      <c r="K237" s="139">
        <f t="shared" si="30"/>
        <v>0</v>
      </c>
      <c r="L237" s="139">
        <f t="shared" si="31"/>
        <v>0</v>
      </c>
      <c r="M237" s="139">
        <f t="shared" si="32"/>
        <v>0</v>
      </c>
      <c r="N237" s="139">
        <f t="shared" si="33"/>
        <v>0</v>
      </c>
      <c r="O237" s="139">
        <f t="shared" si="34"/>
        <v>0</v>
      </c>
      <c r="P237" s="139">
        <f t="shared" si="35"/>
        <v>0</v>
      </c>
    </row>
    <row r="238" spans="1:16" s="169" customFormat="1" ht="36">
      <c r="A238" s="179">
        <v>112</v>
      </c>
      <c r="B238" s="135" t="s">
        <v>69</v>
      </c>
      <c r="C238" s="142" t="s">
        <v>83</v>
      </c>
      <c r="D238" s="135" t="s">
        <v>72</v>
      </c>
      <c r="E238" s="146">
        <v>21.9</v>
      </c>
      <c r="F238" s="139"/>
      <c r="G238" s="139"/>
      <c r="H238" s="139"/>
      <c r="I238" s="139"/>
      <c r="J238" s="139"/>
      <c r="K238" s="139">
        <f t="shared" si="30"/>
        <v>0</v>
      </c>
      <c r="L238" s="139">
        <f t="shared" si="31"/>
        <v>0</v>
      </c>
      <c r="M238" s="139">
        <f t="shared" si="32"/>
        <v>0</v>
      </c>
      <c r="N238" s="139">
        <f t="shared" si="33"/>
        <v>0</v>
      </c>
      <c r="O238" s="139">
        <f t="shared" si="34"/>
        <v>0</v>
      </c>
      <c r="P238" s="139">
        <f t="shared" si="35"/>
        <v>0</v>
      </c>
    </row>
    <row r="239" spans="1:16" s="169" customFormat="1" ht="12">
      <c r="A239" s="135">
        <f>A238+1</f>
        <v>113</v>
      </c>
      <c r="B239" s="135" t="s">
        <v>69</v>
      </c>
      <c r="C239" s="142" t="s">
        <v>84</v>
      </c>
      <c r="D239" s="135" t="s">
        <v>85</v>
      </c>
      <c r="E239" s="146">
        <v>4.7</v>
      </c>
      <c r="F239" s="139"/>
      <c r="G239" s="139"/>
      <c r="H239" s="139"/>
      <c r="I239" s="139"/>
      <c r="J239" s="139"/>
      <c r="K239" s="139">
        <f t="shared" si="30"/>
        <v>0</v>
      </c>
      <c r="L239" s="139">
        <f t="shared" si="31"/>
        <v>0</v>
      </c>
      <c r="M239" s="139">
        <f t="shared" si="32"/>
        <v>0</v>
      </c>
      <c r="N239" s="139">
        <f t="shared" si="33"/>
        <v>0</v>
      </c>
      <c r="O239" s="139">
        <f t="shared" si="34"/>
        <v>0</v>
      </c>
      <c r="P239" s="139">
        <f t="shared" si="35"/>
        <v>0</v>
      </c>
    </row>
    <row r="240" spans="1:16" s="169" customFormat="1" ht="12">
      <c r="A240" s="179">
        <v>113</v>
      </c>
      <c r="B240" s="135"/>
      <c r="C240" s="137" t="s">
        <v>9</v>
      </c>
      <c r="D240" s="135"/>
      <c r="E240" s="146"/>
      <c r="F240" s="139"/>
      <c r="G240" s="139"/>
      <c r="H240" s="139"/>
      <c r="I240" s="139"/>
      <c r="J240" s="139"/>
      <c r="K240" s="139">
        <f t="shared" si="30"/>
        <v>0</v>
      </c>
      <c r="L240" s="139">
        <f t="shared" si="31"/>
        <v>0</v>
      </c>
      <c r="M240" s="139">
        <f t="shared" si="32"/>
        <v>0</v>
      </c>
      <c r="N240" s="139">
        <f t="shared" si="33"/>
        <v>0</v>
      </c>
      <c r="O240" s="139">
        <f t="shared" si="34"/>
        <v>0</v>
      </c>
      <c r="P240" s="139">
        <f t="shared" si="35"/>
        <v>0</v>
      </c>
    </row>
    <row r="241" spans="1:16" s="169" customFormat="1" ht="12">
      <c r="A241" s="135">
        <f>A240+1</f>
        <v>114</v>
      </c>
      <c r="B241" s="135" t="s">
        <v>91</v>
      </c>
      <c r="C241" s="143" t="s">
        <v>95</v>
      </c>
      <c r="D241" s="135" t="s">
        <v>72</v>
      </c>
      <c r="E241" s="146">
        <v>25</v>
      </c>
      <c r="F241" s="139"/>
      <c r="G241" s="139"/>
      <c r="H241" s="139"/>
      <c r="I241" s="139"/>
      <c r="J241" s="139"/>
      <c r="K241" s="139">
        <f t="shared" si="30"/>
        <v>0</v>
      </c>
      <c r="L241" s="139">
        <f t="shared" si="31"/>
        <v>0</v>
      </c>
      <c r="M241" s="139">
        <f t="shared" si="32"/>
        <v>0</v>
      </c>
      <c r="N241" s="139">
        <f t="shared" si="33"/>
        <v>0</v>
      </c>
      <c r="O241" s="139">
        <f t="shared" si="34"/>
        <v>0</v>
      </c>
      <c r="P241" s="139">
        <f t="shared" si="35"/>
        <v>0</v>
      </c>
    </row>
    <row r="242" spans="1:16" s="169" customFormat="1" ht="12">
      <c r="A242" s="179">
        <v>114</v>
      </c>
      <c r="B242" s="135"/>
      <c r="C242" s="137" t="s">
        <v>10</v>
      </c>
      <c r="D242" s="170"/>
      <c r="E242" s="146"/>
      <c r="F242" s="139"/>
      <c r="G242" s="139"/>
      <c r="H242" s="139"/>
      <c r="I242" s="139"/>
      <c r="J242" s="139"/>
      <c r="K242" s="139">
        <f t="shared" si="30"/>
        <v>0</v>
      </c>
      <c r="L242" s="139">
        <f t="shared" si="31"/>
        <v>0</v>
      </c>
      <c r="M242" s="139">
        <f t="shared" si="32"/>
        <v>0</v>
      </c>
      <c r="N242" s="139">
        <f t="shared" si="33"/>
        <v>0</v>
      </c>
      <c r="O242" s="139">
        <f t="shared" si="34"/>
        <v>0</v>
      </c>
      <c r="P242" s="139">
        <f t="shared" si="35"/>
        <v>0</v>
      </c>
    </row>
    <row r="243" spans="1:16" s="169" customFormat="1" ht="12">
      <c r="A243" s="135">
        <f>A242+1</f>
        <v>115</v>
      </c>
      <c r="B243" s="135"/>
      <c r="C243" s="145" t="s">
        <v>96</v>
      </c>
      <c r="D243" s="170"/>
      <c r="E243" s="146"/>
      <c r="F243" s="139"/>
      <c r="G243" s="139"/>
      <c r="H243" s="139"/>
      <c r="I243" s="139"/>
      <c r="J243" s="139"/>
      <c r="K243" s="139">
        <f t="shared" si="30"/>
        <v>0</v>
      </c>
      <c r="L243" s="139">
        <f t="shared" si="31"/>
        <v>0</v>
      </c>
      <c r="M243" s="139">
        <f t="shared" si="32"/>
        <v>0</v>
      </c>
      <c r="N243" s="139">
        <f t="shared" si="33"/>
        <v>0</v>
      </c>
      <c r="O243" s="139">
        <f t="shared" si="34"/>
        <v>0</v>
      </c>
      <c r="P243" s="139">
        <f t="shared" si="35"/>
        <v>0</v>
      </c>
    </row>
    <row r="244" spans="1:16" s="169" customFormat="1" ht="12">
      <c r="A244" s="179">
        <v>115</v>
      </c>
      <c r="B244" s="135" t="s">
        <v>97</v>
      </c>
      <c r="C244" s="141" t="s">
        <v>98</v>
      </c>
      <c r="D244" s="135" t="s">
        <v>72</v>
      </c>
      <c r="E244" s="146">
        <v>101.9</v>
      </c>
      <c r="F244" s="139"/>
      <c r="G244" s="139"/>
      <c r="H244" s="139"/>
      <c r="I244" s="139"/>
      <c r="J244" s="139"/>
      <c r="K244" s="139">
        <f t="shared" si="30"/>
        <v>0</v>
      </c>
      <c r="L244" s="139">
        <f t="shared" si="31"/>
        <v>0</v>
      </c>
      <c r="M244" s="139">
        <f t="shared" si="32"/>
        <v>0</v>
      </c>
      <c r="N244" s="139">
        <f t="shared" si="33"/>
        <v>0</v>
      </c>
      <c r="O244" s="139">
        <f t="shared" si="34"/>
        <v>0</v>
      </c>
      <c r="P244" s="139">
        <f t="shared" si="35"/>
        <v>0</v>
      </c>
    </row>
    <row r="245" spans="1:16" s="169" customFormat="1" ht="12">
      <c r="A245" s="135">
        <f>A244+1</f>
        <v>116</v>
      </c>
      <c r="B245" s="135" t="s">
        <v>97</v>
      </c>
      <c r="C245" s="141" t="s">
        <v>99</v>
      </c>
      <c r="D245" s="135" t="s">
        <v>72</v>
      </c>
      <c r="E245" s="146">
        <v>24.1</v>
      </c>
      <c r="F245" s="139"/>
      <c r="G245" s="139"/>
      <c r="H245" s="139"/>
      <c r="I245" s="139"/>
      <c r="J245" s="139"/>
      <c r="K245" s="139">
        <f t="shared" si="30"/>
        <v>0</v>
      </c>
      <c r="L245" s="139">
        <f t="shared" si="31"/>
        <v>0</v>
      </c>
      <c r="M245" s="139">
        <f t="shared" si="32"/>
        <v>0</v>
      </c>
      <c r="N245" s="139">
        <f t="shared" si="33"/>
        <v>0</v>
      </c>
      <c r="O245" s="139">
        <f t="shared" si="34"/>
        <v>0</v>
      </c>
      <c r="P245" s="139">
        <f t="shared" si="35"/>
        <v>0</v>
      </c>
    </row>
    <row r="246" spans="1:16" s="169" customFormat="1" ht="12">
      <c r="A246" s="179">
        <v>116</v>
      </c>
      <c r="B246" s="135" t="s">
        <v>97</v>
      </c>
      <c r="C246" s="143" t="s">
        <v>100</v>
      </c>
      <c r="D246" s="135" t="s">
        <v>72</v>
      </c>
      <c r="E246" s="146">
        <v>126</v>
      </c>
      <c r="F246" s="139"/>
      <c r="G246" s="139"/>
      <c r="H246" s="139"/>
      <c r="I246" s="139"/>
      <c r="J246" s="139"/>
      <c r="K246" s="139">
        <f t="shared" si="30"/>
        <v>0</v>
      </c>
      <c r="L246" s="139">
        <f t="shared" si="31"/>
        <v>0</v>
      </c>
      <c r="M246" s="139">
        <f t="shared" si="32"/>
        <v>0</v>
      </c>
      <c r="N246" s="139">
        <f t="shared" si="33"/>
        <v>0</v>
      </c>
      <c r="O246" s="139">
        <f t="shared" si="34"/>
        <v>0</v>
      </c>
      <c r="P246" s="139">
        <f t="shared" si="35"/>
        <v>0</v>
      </c>
    </row>
    <row r="247" spans="1:16" s="169" customFormat="1" ht="24">
      <c r="A247" s="135">
        <f>A246+1</f>
        <v>117</v>
      </c>
      <c r="B247" s="135" t="s">
        <v>97</v>
      </c>
      <c r="C247" s="143" t="s">
        <v>101</v>
      </c>
      <c r="D247" s="135" t="s">
        <v>72</v>
      </c>
      <c r="E247" s="146">
        <v>126</v>
      </c>
      <c r="F247" s="139"/>
      <c r="G247" s="139"/>
      <c r="H247" s="139"/>
      <c r="I247" s="139"/>
      <c r="J247" s="139"/>
      <c r="K247" s="139">
        <f t="shared" si="30"/>
        <v>0</v>
      </c>
      <c r="L247" s="139">
        <f t="shared" si="31"/>
        <v>0</v>
      </c>
      <c r="M247" s="139">
        <f t="shared" si="32"/>
        <v>0</v>
      </c>
      <c r="N247" s="139">
        <f t="shared" si="33"/>
        <v>0</v>
      </c>
      <c r="O247" s="139">
        <f t="shared" si="34"/>
        <v>0</v>
      </c>
      <c r="P247" s="139">
        <f t="shared" si="35"/>
        <v>0</v>
      </c>
    </row>
    <row r="248" spans="1:16" s="169" customFormat="1" ht="12">
      <c r="A248" s="179">
        <v>117</v>
      </c>
      <c r="B248" s="135" t="s">
        <v>97</v>
      </c>
      <c r="C248" s="143" t="s">
        <v>106</v>
      </c>
      <c r="D248" s="135" t="s">
        <v>78</v>
      </c>
      <c r="E248" s="146">
        <v>5.7</v>
      </c>
      <c r="F248" s="139"/>
      <c r="G248" s="139"/>
      <c r="H248" s="139"/>
      <c r="I248" s="139"/>
      <c r="J248" s="139"/>
      <c r="K248" s="139">
        <f t="shared" si="30"/>
        <v>0</v>
      </c>
      <c r="L248" s="139">
        <f t="shared" si="31"/>
        <v>0</v>
      </c>
      <c r="M248" s="139">
        <f t="shared" si="32"/>
        <v>0</v>
      </c>
      <c r="N248" s="139">
        <f t="shared" si="33"/>
        <v>0</v>
      </c>
      <c r="O248" s="139">
        <f t="shared" si="34"/>
        <v>0</v>
      </c>
      <c r="P248" s="139">
        <f t="shared" si="35"/>
        <v>0</v>
      </c>
    </row>
    <row r="249" spans="1:16" s="169" customFormat="1" ht="24">
      <c r="A249" s="135">
        <f>A248+1</f>
        <v>118</v>
      </c>
      <c r="B249" s="135" t="s">
        <v>97</v>
      </c>
      <c r="C249" s="143" t="s">
        <v>107</v>
      </c>
      <c r="D249" s="135" t="s">
        <v>78</v>
      </c>
      <c r="E249" s="146">
        <v>5.7</v>
      </c>
      <c r="F249" s="139"/>
      <c r="G249" s="139"/>
      <c r="H249" s="139"/>
      <c r="I249" s="139"/>
      <c r="J249" s="139"/>
      <c r="K249" s="139">
        <f t="shared" si="30"/>
        <v>0</v>
      </c>
      <c r="L249" s="139">
        <f t="shared" si="31"/>
        <v>0</v>
      </c>
      <c r="M249" s="139">
        <f t="shared" si="32"/>
        <v>0</v>
      </c>
      <c r="N249" s="139">
        <f t="shared" si="33"/>
        <v>0</v>
      </c>
      <c r="O249" s="139">
        <f t="shared" si="34"/>
        <v>0</v>
      </c>
      <c r="P249" s="139">
        <f t="shared" si="35"/>
        <v>0</v>
      </c>
    </row>
    <row r="250" spans="1:16" s="169" customFormat="1" ht="12">
      <c r="A250" s="179">
        <v>118</v>
      </c>
      <c r="B250" s="135"/>
      <c r="C250" s="145" t="s">
        <v>108</v>
      </c>
      <c r="D250" s="135"/>
      <c r="E250" s="146"/>
      <c r="F250" s="139"/>
      <c r="G250" s="139"/>
      <c r="H250" s="139"/>
      <c r="I250" s="139"/>
      <c r="J250" s="139"/>
      <c r="K250" s="139">
        <f t="shared" si="30"/>
        <v>0</v>
      </c>
      <c r="L250" s="139">
        <f t="shared" si="31"/>
        <v>0</v>
      </c>
      <c r="M250" s="139">
        <f t="shared" si="32"/>
        <v>0</v>
      </c>
      <c r="N250" s="139">
        <f t="shared" si="33"/>
        <v>0</v>
      </c>
      <c r="O250" s="139">
        <f t="shared" si="34"/>
        <v>0</v>
      </c>
      <c r="P250" s="139">
        <f t="shared" si="35"/>
        <v>0</v>
      </c>
    </row>
    <row r="251" spans="1:16" s="169" customFormat="1" ht="12">
      <c r="A251" s="135">
        <f>A250+1</f>
        <v>119</v>
      </c>
      <c r="B251" s="135" t="s">
        <v>97</v>
      </c>
      <c r="C251" s="143" t="s">
        <v>109</v>
      </c>
      <c r="D251" s="135" t="s">
        <v>72</v>
      </c>
      <c r="E251" s="146">
        <v>3.5</v>
      </c>
      <c r="F251" s="139"/>
      <c r="G251" s="139"/>
      <c r="H251" s="139"/>
      <c r="I251" s="139"/>
      <c r="J251" s="139"/>
      <c r="K251" s="139">
        <f t="shared" si="30"/>
        <v>0</v>
      </c>
      <c r="L251" s="139">
        <f t="shared" si="31"/>
        <v>0</v>
      </c>
      <c r="M251" s="139">
        <f t="shared" si="32"/>
        <v>0</v>
      </c>
      <c r="N251" s="139">
        <f t="shared" si="33"/>
        <v>0</v>
      </c>
      <c r="O251" s="139">
        <f t="shared" si="34"/>
        <v>0</v>
      </c>
      <c r="P251" s="139">
        <f t="shared" si="35"/>
        <v>0</v>
      </c>
    </row>
    <row r="252" spans="1:16" s="169" customFormat="1" ht="12">
      <c r="A252" s="179">
        <v>119</v>
      </c>
      <c r="B252" s="135" t="s">
        <v>97</v>
      </c>
      <c r="C252" s="143" t="s">
        <v>110</v>
      </c>
      <c r="D252" s="135" t="s">
        <v>72</v>
      </c>
      <c r="E252" s="146">
        <v>26</v>
      </c>
      <c r="F252" s="139"/>
      <c r="G252" s="139"/>
      <c r="H252" s="139"/>
      <c r="I252" s="139"/>
      <c r="J252" s="139"/>
      <c r="K252" s="139">
        <f t="shared" si="30"/>
        <v>0</v>
      </c>
      <c r="L252" s="139">
        <f t="shared" si="31"/>
        <v>0</v>
      </c>
      <c r="M252" s="139">
        <f t="shared" si="32"/>
        <v>0</v>
      </c>
      <c r="N252" s="139">
        <f t="shared" si="33"/>
        <v>0</v>
      </c>
      <c r="O252" s="139">
        <f t="shared" si="34"/>
        <v>0</v>
      </c>
      <c r="P252" s="139">
        <f t="shared" si="35"/>
        <v>0</v>
      </c>
    </row>
    <row r="253" spans="1:16" s="169" customFormat="1" ht="12">
      <c r="A253" s="135">
        <f>A252+1</f>
        <v>120</v>
      </c>
      <c r="B253" s="135" t="s">
        <v>97</v>
      </c>
      <c r="C253" s="143" t="s">
        <v>111</v>
      </c>
      <c r="D253" s="135" t="s">
        <v>72</v>
      </c>
      <c r="E253" s="146">
        <v>26</v>
      </c>
      <c r="F253" s="139"/>
      <c r="G253" s="139"/>
      <c r="H253" s="139"/>
      <c r="I253" s="139"/>
      <c r="J253" s="139"/>
      <c r="K253" s="139">
        <f t="shared" si="30"/>
        <v>0</v>
      </c>
      <c r="L253" s="139">
        <f t="shared" si="31"/>
        <v>0</v>
      </c>
      <c r="M253" s="139">
        <f t="shared" si="32"/>
        <v>0</v>
      </c>
      <c r="N253" s="139">
        <f t="shared" si="33"/>
        <v>0</v>
      </c>
      <c r="O253" s="139">
        <f t="shared" si="34"/>
        <v>0</v>
      </c>
      <c r="P253" s="139">
        <f t="shared" si="35"/>
        <v>0</v>
      </c>
    </row>
    <row r="254" spans="1:16" s="169" customFormat="1" ht="12">
      <c r="A254" s="179">
        <v>120</v>
      </c>
      <c r="B254" s="135"/>
      <c r="C254" s="145" t="s">
        <v>113</v>
      </c>
      <c r="D254" s="170"/>
      <c r="E254" s="146"/>
      <c r="F254" s="139"/>
      <c r="G254" s="139"/>
      <c r="H254" s="139"/>
      <c r="I254" s="139"/>
      <c r="J254" s="139"/>
      <c r="K254" s="139">
        <f t="shared" si="30"/>
        <v>0</v>
      </c>
      <c r="L254" s="139">
        <f t="shared" si="31"/>
        <v>0</v>
      </c>
      <c r="M254" s="139">
        <f t="shared" si="32"/>
        <v>0</v>
      </c>
      <c r="N254" s="139">
        <f t="shared" si="33"/>
        <v>0</v>
      </c>
      <c r="O254" s="139">
        <f t="shared" si="34"/>
        <v>0</v>
      </c>
      <c r="P254" s="139">
        <f t="shared" si="35"/>
        <v>0</v>
      </c>
    </row>
    <row r="255" spans="1:16" s="169" customFormat="1" ht="12">
      <c r="A255" s="135">
        <f>A254+1</f>
        <v>121</v>
      </c>
      <c r="B255" s="135" t="s">
        <v>97</v>
      </c>
      <c r="C255" s="147" t="s">
        <v>117</v>
      </c>
      <c r="D255" s="170" t="s">
        <v>72</v>
      </c>
      <c r="E255" s="146">
        <v>25</v>
      </c>
      <c r="F255" s="139"/>
      <c r="G255" s="139"/>
      <c r="H255" s="139"/>
      <c r="I255" s="139"/>
      <c r="J255" s="139"/>
      <c r="K255" s="139">
        <f t="shared" si="30"/>
        <v>0</v>
      </c>
      <c r="L255" s="139">
        <f t="shared" si="31"/>
        <v>0</v>
      </c>
      <c r="M255" s="139">
        <f t="shared" si="32"/>
        <v>0</v>
      </c>
      <c r="N255" s="139">
        <f t="shared" si="33"/>
        <v>0</v>
      </c>
      <c r="O255" s="139">
        <f t="shared" si="34"/>
        <v>0</v>
      </c>
      <c r="P255" s="139">
        <f t="shared" si="35"/>
        <v>0</v>
      </c>
    </row>
    <row r="256" spans="1:16" s="169" customFormat="1" ht="12">
      <c r="A256" s="179">
        <v>121</v>
      </c>
      <c r="B256" s="135" t="s">
        <v>97</v>
      </c>
      <c r="C256" s="141" t="s">
        <v>118</v>
      </c>
      <c r="D256" s="170" t="s">
        <v>72</v>
      </c>
      <c r="E256" s="146">
        <v>25</v>
      </c>
      <c r="F256" s="139"/>
      <c r="G256" s="139"/>
      <c r="H256" s="139"/>
      <c r="I256" s="139"/>
      <c r="J256" s="139"/>
      <c r="K256" s="139">
        <f t="shared" si="30"/>
        <v>0</v>
      </c>
      <c r="L256" s="139">
        <f t="shared" si="31"/>
        <v>0</v>
      </c>
      <c r="M256" s="139">
        <f t="shared" si="32"/>
        <v>0</v>
      </c>
      <c r="N256" s="139">
        <f t="shared" si="33"/>
        <v>0</v>
      </c>
      <c r="O256" s="139">
        <f t="shared" si="34"/>
        <v>0</v>
      </c>
      <c r="P256" s="139">
        <f t="shared" si="35"/>
        <v>0</v>
      </c>
    </row>
    <row r="257" spans="1:16" s="169" customFormat="1" ht="12">
      <c r="A257" s="135">
        <f>A256+1</f>
        <v>122</v>
      </c>
      <c r="B257" s="135" t="s">
        <v>86</v>
      </c>
      <c r="C257" s="143" t="s">
        <v>119</v>
      </c>
      <c r="D257" s="170" t="s">
        <v>78</v>
      </c>
      <c r="E257" s="146">
        <v>21</v>
      </c>
      <c r="F257" s="139"/>
      <c r="G257" s="139"/>
      <c r="H257" s="139"/>
      <c r="I257" s="139"/>
      <c r="J257" s="139"/>
      <c r="K257" s="139">
        <f t="shared" si="30"/>
        <v>0</v>
      </c>
      <c r="L257" s="139">
        <f t="shared" si="31"/>
        <v>0</v>
      </c>
      <c r="M257" s="139">
        <f t="shared" si="32"/>
        <v>0</v>
      </c>
      <c r="N257" s="139">
        <f t="shared" si="33"/>
        <v>0</v>
      </c>
      <c r="O257" s="139">
        <f t="shared" si="34"/>
        <v>0</v>
      </c>
      <c r="P257" s="139">
        <f t="shared" si="35"/>
        <v>0</v>
      </c>
    </row>
    <row r="258" spans="1:16" s="169" customFormat="1" ht="12">
      <c r="A258" s="179">
        <v>122</v>
      </c>
      <c r="B258" s="135"/>
      <c r="C258" s="137" t="s">
        <v>11</v>
      </c>
      <c r="D258" s="135"/>
      <c r="E258" s="146"/>
      <c r="F258" s="139"/>
      <c r="G258" s="139"/>
      <c r="H258" s="139"/>
      <c r="I258" s="139"/>
      <c r="J258" s="139"/>
      <c r="K258" s="139">
        <f t="shared" si="30"/>
        <v>0</v>
      </c>
      <c r="L258" s="139">
        <f t="shared" si="31"/>
        <v>0</v>
      </c>
      <c r="M258" s="139">
        <f t="shared" si="32"/>
        <v>0</v>
      </c>
      <c r="N258" s="139">
        <f t="shared" si="33"/>
        <v>0</v>
      </c>
      <c r="O258" s="139">
        <f t="shared" si="34"/>
        <v>0</v>
      </c>
      <c r="P258" s="139">
        <f t="shared" si="35"/>
        <v>0</v>
      </c>
    </row>
    <row r="259" spans="1:16" s="169" customFormat="1" ht="12">
      <c r="A259" s="135">
        <f>A258+1</f>
        <v>123</v>
      </c>
      <c r="B259" s="135" t="s">
        <v>86</v>
      </c>
      <c r="C259" s="143" t="s">
        <v>122</v>
      </c>
      <c r="D259" s="135" t="s">
        <v>72</v>
      </c>
      <c r="E259" s="146">
        <v>8</v>
      </c>
      <c r="F259" s="139"/>
      <c r="G259" s="139"/>
      <c r="H259" s="139"/>
      <c r="I259" s="139"/>
      <c r="J259" s="139"/>
      <c r="K259" s="139">
        <f t="shared" si="30"/>
        <v>0</v>
      </c>
      <c r="L259" s="139">
        <f t="shared" si="31"/>
        <v>0</v>
      </c>
      <c r="M259" s="139">
        <f t="shared" si="32"/>
        <v>0</v>
      </c>
      <c r="N259" s="139">
        <f t="shared" si="33"/>
        <v>0</v>
      </c>
      <c r="O259" s="139">
        <f t="shared" si="34"/>
        <v>0</v>
      </c>
      <c r="P259" s="139">
        <f t="shared" si="35"/>
        <v>0</v>
      </c>
    </row>
    <row r="260" spans="1:16" s="169" customFormat="1" ht="12">
      <c r="A260" s="179">
        <v>123</v>
      </c>
      <c r="B260" s="135" t="s">
        <v>86</v>
      </c>
      <c r="C260" s="143" t="s">
        <v>124</v>
      </c>
      <c r="D260" s="135" t="s">
        <v>72</v>
      </c>
      <c r="E260" s="146">
        <v>2.7</v>
      </c>
      <c r="F260" s="139"/>
      <c r="G260" s="139"/>
      <c r="H260" s="139"/>
      <c r="I260" s="139"/>
      <c r="J260" s="139"/>
      <c r="K260" s="139">
        <f t="shared" si="30"/>
        <v>0</v>
      </c>
      <c r="L260" s="139">
        <f t="shared" si="31"/>
        <v>0</v>
      </c>
      <c r="M260" s="139">
        <f t="shared" si="32"/>
        <v>0</v>
      </c>
      <c r="N260" s="139">
        <f t="shared" si="33"/>
        <v>0</v>
      </c>
      <c r="O260" s="139">
        <f t="shared" si="34"/>
        <v>0</v>
      </c>
      <c r="P260" s="139">
        <f t="shared" si="35"/>
        <v>0</v>
      </c>
    </row>
    <row r="261" spans="1:16" s="169" customFormat="1" ht="12">
      <c r="A261" s="135">
        <f>A260+1</f>
        <v>124</v>
      </c>
      <c r="B261" s="135"/>
      <c r="C261" s="140" t="s">
        <v>125</v>
      </c>
      <c r="D261" s="170"/>
      <c r="E261" s="146"/>
      <c r="F261" s="139"/>
      <c r="G261" s="139"/>
      <c r="H261" s="139"/>
      <c r="I261" s="139"/>
      <c r="J261" s="139"/>
      <c r="K261" s="139">
        <f t="shared" si="30"/>
        <v>0</v>
      </c>
      <c r="L261" s="139">
        <f t="shared" si="31"/>
        <v>0</v>
      </c>
      <c r="M261" s="139">
        <f t="shared" si="32"/>
        <v>0</v>
      </c>
      <c r="N261" s="139">
        <f t="shared" si="33"/>
        <v>0</v>
      </c>
      <c r="O261" s="139">
        <f t="shared" si="34"/>
        <v>0</v>
      </c>
      <c r="P261" s="139">
        <f t="shared" si="35"/>
        <v>0</v>
      </c>
    </row>
    <row r="262" spans="1:16" s="169" customFormat="1" ht="24">
      <c r="A262" s="179">
        <v>124</v>
      </c>
      <c r="B262" s="135" t="s">
        <v>69</v>
      </c>
      <c r="C262" s="148" t="s">
        <v>128</v>
      </c>
      <c r="D262" s="170" t="s">
        <v>70</v>
      </c>
      <c r="E262" s="146">
        <v>1</v>
      </c>
      <c r="F262" s="139"/>
      <c r="G262" s="139"/>
      <c r="H262" s="139"/>
      <c r="I262" s="139"/>
      <c r="J262" s="139"/>
      <c r="K262" s="139">
        <f t="shared" si="30"/>
        <v>0</v>
      </c>
      <c r="L262" s="139">
        <f t="shared" si="31"/>
        <v>0</v>
      </c>
      <c r="M262" s="139">
        <f t="shared" si="32"/>
        <v>0</v>
      </c>
      <c r="N262" s="139">
        <f t="shared" si="33"/>
        <v>0</v>
      </c>
      <c r="O262" s="139">
        <f t="shared" si="34"/>
        <v>0</v>
      </c>
      <c r="P262" s="139">
        <f t="shared" si="35"/>
        <v>0</v>
      </c>
    </row>
    <row r="263" spans="1:16" s="169" customFormat="1" ht="12">
      <c r="A263" s="135">
        <f>A262+1</f>
        <v>125</v>
      </c>
      <c r="B263" s="177"/>
      <c r="C263" s="176" t="s">
        <v>279</v>
      </c>
      <c r="D263" s="178"/>
      <c r="E263" s="180"/>
      <c r="F263" s="180"/>
      <c r="G263" s="180"/>
      <c r="H263" s="180"/>
      <c r="I263" s="180"/>
      <c r="J263" s="180"/>
      <c r="K263" s="181">
        <f t="shared" si="30"/>
        <v>0</v>
      </c>
      <c r="L263" s="181">
        <f t="shared" si="31"/>
        <v>0</v>
      </c>
      <c r="M263" s="181">
        <f t="shared" si="32"/>
        <v>0</v>
      </c>
      <c r="N263" s="181">
        <f t="shared" si="33"/>
        <v>0</v>
      </c>
      <c r="O263" s="181">
        <f t="shared" si="34"/>
        <v>0</v>
      </c>
      <c r="P263" s="181">
        <f t="shared" si="35"/>
        <v>0</v>
      </c>
    </row>
    <row r="264" spans="1:16" s="169" customFormat="1" ht="12">
      <c r="A264" s="179">
        <v>125</v>
      </c>
      <c r="B264" s="135"/>
      <c r="C264" s="140" t="s">
        <v>68</v>
      </c>
      <c r="D264" s="170"/>
      <c r="E264" s="146"/>
      <c r="F264" s="139"/>
      <c r="G264" s="139"/>
      <c r="H264" s="139"/>
      <c r="I264" s="139"/>
      <c r="J264" s="139"/>
      <c r="K264" s="139">
        <f t="shared" si="30"/>
        <v>0</v>
      </c>
      <c r="L264" s="139">
        <f t="shared" si="31"/>
        <v>0</v>
      </c>
      <c r="M264" s="139">
        <f t="shared" si="32"/>
        <v>0</v>
      </c>
      <c r="N264" s="139">
        <f t="shared" si="33"/>
        <v>0</v>
      </c>
      <c r="O264" s="139">
        <f t="shared" si="34"/>
        <v>0</v>
      </c>
      <c r="P264" s="139">
        <f t="shared" si="35"/>
        <v>0</v>
      </c>
    </row>
    <row r="265" spans="1:16" s="169" customFormat="1" ht="12">
      <c r="A265" s="135">
        <f>A264+1</f>
        <v>126</v>
      </c>
      <c r="B265" s="135" t="s">
        <v>69</v>
      </c>
      <c r="C265" s="142" t="s">
        <v>71</v>
      </c>
      <c r="D265" s="135" t="s">
        <v>72</v>
      </c>
      <c r="E265" s="146">
        <v>96</v>
      </c>
      <c r="F265" s="139"/>
      <c r="G265" s="139"/>
      <c r="H265" s="139"/>
      <c r="I265" s="139"/>
      <c r="J265" s="139"/>
      <c r="K265" s="139">
        <f t="shared" si="30"/>
        <v>0</v>
      </c>
      <c r="L265" s="139">
        <f t="shared" si="31"/>
        <v>0</v>
      </c>
      <c r="M265" s="139">
        <f t="shared" si="32"/>
        <v>0</v>
      </c>
      <c r="N265" s="139">
        <f t="shared" si="33"/>
        <v>0</v>
      </c>
      <c r="O265" s="139">
        <f t="shared" si="34"/>
        <v>0</v>
      </c>
      <c r="P265" s="139">
        <f t="shared" si="35"/>
        <v>0</v>
      </c>
    </row>
    <row r="266" spans="1:16" s="169" customFormat="1" ht="12">
      <c r="A266" s="179">
        <v>126</v>
      </c>
      <c r="B266" s="135" t="s">
        <v>69</v>
      </c>
      <c r="C266" s="142" t="s">
        <v>73</v>
      </c>
      <c r="D266" s="135" t="s">
        <v>72</v>
      </c>
      <c r="E266" s="146">
        <v>33.5</v>
      </c>
      <c r="F266" s="139"/>
      <c r="G266" s="139"/>
      <c r="H266" s="139"/>
      <c r="I266" s="139"/>
      <c r="J266" s="139"/>
      <c r="K266" s="139">
        <f t="shared" si="30"/>
        <v>0</v>
      </c>
      <c r="L266" s="139">
        <f t="shared" si="31"/>
        <v>0</v>
      </c>
      <c r="M266" s="139">
        <f t="shared" si="32"/>
        <v>0</v>
      </c>
      <c r="N266" s="139">
        <f t="shared" si="33"/>
        <v>0</v>
      </c>
      <c r="O266" s="139">
        <f t="shared" si="34"/>
        <v>0</v>
      </c>
      <c r="P266" s="139">
        <f t="shared" si="35"/>
        <v>0</v>
      </c>
    </row>
    <row r="267" spans="1:16" s="169" customFormat="1" ht="12">
      <c r="A267" s="135">
        <f>A266+1</f>
        <v>127</v>
      </c>
      <c r="B267" s="135" t="s">
        <v>69</v>
      </c>
      <c r="C267" s="142" t="s">
        <v>75</v>
      </c>
      <c r="D267" s="170" t="s">
        <v>72</v>
      </c>
      <c r="E267" s="146">
        <v>28</v>
      </c>
      <c r="F267" s="139"/>
      <c r="G267" s="139"/>
      <c r="H267" s="139"/>
      <c r="I267" s="139"/>
      <c r="J267" s="139"/>
      <c r="K267" s="139">
        <f t="shared" si="30"/>
        <v>0</v>
      </c>
      <c r="L267" s="139">
        <f t="shared" si="31"/>
        <v>0</v>
      </c>
      <c r="M267" s="139">
        <f t="shared" si="32"/>
        <v>0</v>
      </c>
      <c r="N267" s="139">
        <f t="shared" si="33"/>
        <v>0</v>
      </c>
      <c r="O267" s="139">
        <f t="shared" si="34"/>
        <v>0</v>
      </c>
      <c r="P267" s="139">
        <f t="shared" si="35"/>
        <v>0</v>
      </c>
    </row>
    <row r="268" spans="1:16" s="169" customFormat="1" ht="12">
      <c r="A268" s="179">
        <v>127</v>
      </c>
      <c r="B268" s="135" t="s">
        <v>69</v>
      </c>
      <c r="C268" s="142" t="s">
        <v>80</v>
      </c>
      <c r="D268" s="135" t="s">
        <v>72</v>
      </c>
      <c r="E268" s="146">
        <v>26</v>
      </c>
      <c r="F268" s="139"/>
      <c r="G268" s="139"/>
      <c r="H268" s="139"/>
      <c r="I268" s="139"/>
      <c r="J268" s="139"/>
      <c r="K268" s="139">
        <f t="shared" si="30"/>
        <v>0</v>
      </c>
      <c r="L268" s="139">
        <f t="shared" si="31"/>
        <v>0</v>
      </c>
      <c r="M268" s="139">
        <f t="shared" si="32"/>
        <v>0</v>
      </c>
      <c r="N268" s="139">
        <f t="shared" si="33"/>
        <v>0</v>
      </c>
      <c r="O268" s="139">
        <f t="shared" si="34"/>
        <v>0</v>
      </c>
      <c r="P268" s="139">
        <f t="shared" si="35"/>
        <v>0</v>
      </c>
    </row>
    <row r="269" spans="1:16" s="169" customFormat="1" ht="24">
      <c r="A269" s="135">
        <f>A268+1</f>
        <v>128</v>
      </c>
      <c r="B269" s="135" t="s">
        <v>69</v>
      </c>
      <c r="C269" s="141" t="s">
        <v>81</v>
      </c>
      <c r="D269" s="135" t="s">
        <v>72</v>
      </c>
      <c r="E269" s="146">
        <v>6</v>
      </c>
      <c r="F269" s="139"/>
      <c r="G269" s="139"/>
      <c r="H269" s="139"/>
      <c r="I269" s="139"/>
      <c r="J269" s="139"/>
      <c r="K269" s="139">
        <f t="shared" si="30"/>
        <v>0</v>
      </c>
      <c r="L269" s="139">
        <f t="shared" si="31"/>
        <v>0</v>
      </c>
      <c r="M269" s="139">
        <f t="shared" si="32"/>
        <v>0</v>
      </c>
      <c r="N269" s="139">
        <f t="shared" si="33"/>
        <v>0</v>
      </c>
      <c r="O269" s="139">
        <f t="shared" si="34"/>
        <v>0</v>
      </c>
      <c r="P269" s="139">
        <f t="shared" si="35"/>
        <v>0</v>
      </c>
    </row>
    <row r="270" spans="1:16" s="169" customFormat="1" ht="24">
      <c r="A270" s="179">
        <v>128</v>
      </c>
      <c r="B270" s="135" t="s">
        <v>69</v>
      </c>
      <c r="C270" s="142" t="s">
        <v>82</v>
      </c>
      <c r="D270" s="135" t="s">
        <v>72</v>
      </c>
      <c r="E270" s="146">
        <v>6</v>
      </c>
      <c r="F270" s="139"/>
      <c r="G270" s="139"/>
      <c r="H270" s="139"/>
      <c r="I270" s="139"/>
      <c r="J270" s="139"/>
      <c r="K270" s="139">
        <f t="shared" si="30"/>
        <v>0</v>
      </c>
      <c r="L270" s="139">
        <f t="shared" si="31"/>
        <v>0</v>
      </c>
      <c r="M270" s="139">
        <f t="shared" si="32"/>
        <v>0</v>
      </c>
      <c r="N270" s="139">
        <f t="shared" si="33"/>
        <v>0</v>
      </c>
      <c r="O270" s="139">
        <f t="shared" si="34"/>
        <v>0</v>
      </c>
      <c r="P270" s="139">
        <f t="shared" si="35"/>
        <v>0</v>
      </c>
    </row>
    <row r="271" spans="1:16" s="169" customFormat="1" ht="36">
      <c r="A271" s="135">
        <f>A270+1</f>
        <v>129</v>
      </c>
      <c r="B271" s="135" t="s">
        <v>69</v>
      </c>
      <c r="C271" s="142" t="s">
        <v>83</v>
      </c>
      <c r="D271" s="135" t="s">
        <v>72</v>
      </c>
      <c r="E271" s="146">
        <v>22.8</v>
      </c>
      <c r="F271" s="139"/>
      <c r="G271" s="139"/>
      <c r="H271" s="139"/>
      <c r="I271" s="139"/>
      <c r="J271" s="139"/>
      <c r="K271" s="139">
        <f t="shared" si="30"/>
        <v>0</v>
      </c>
      <c r="L271" s="139">
        <f t="shared" si="31"/>
        <v>0</v>
      </c>
      <c r="M271" s="139">
        <f t="shared" si="32"/>
        <v>0</v>
      </c>
      <c r="N271" s="139">
        <f t="shared" si="33"/>
        <v>0</v>
      </c>
      <c r="O271" s="139">
        <f t="shared" si="34"/>
        <v>0</v>
      </c>
      <c r="P271" s="139">
        <f t="shared" si="35"/>
        <v>0</v>
      </c>
    </row>
    <row r="272" spans="1:16" s="169" customFormat="1" ht="12">
      <c r="A272" s="179">
        <v>129</v>
      </c>
      <c r="B272" s="135" t="s">
        <v>69</v>
      </c>
      <c r="C272" s="142" t="s">
        <v>84</v>
      </c>
      <c r="D272" s="135" t="s">
        <v>85</v>
      </c>
      <c r="E272" s="146">
        <v>6.7</v>
      </c>
      <c r="F272" s="139"/>
      <c r="G272" s="139"/>
      <c r="H272" s="139"/>
      <c r="I272" s="139"/>
      <c r="J272" s="139"/>
      <c r="K272" s="139">
        <f t="shared" si="30"/>
        <v>0</v>
      </c>
      <c r="L272" s="139">
        <f t="shared" si="31"/>
        <v>0</v>
      </c>
      <c r="M272" s="139">
        <f t="shared" si="32"/>
        <v>0</v>
      </c>
      <c r="N272" s="139">
        <f t="shared" si="33"/>
        <v>0</v>
      </c>
      <c r="O272" s="139">
        <f t="shared" si="34"/>
        <v>0</v>
      </c>
      <c r="P272" s="139">
        <f t="shared" si="35"/>
        <v>0</v>
      </c>
    </row>
    <row r="273" spans="1:16" s="169" customFormat="1" ht="12">
      <c r="A273" s="135">
        <f>A272+1</f>
        <v>130</v>
      </c>
      <c r="B273" s="135"/>
      <c r="C273" s="137" t="s">
        <v>9</v>
      </c>
      <c r="D273" s="135"/>
      <c r="E273" s="146"/>
      <c r="F273" s="139"/>
      <c r="G273" s="139"/>
      <c r="H273" s="139"/>
      <c r="I273" s="139"/>
      <c r="J273" s="139"/>
      <c r="K273" s="139">
        <f t="shared" si="30"/>
        <v>0</v>
      </c>
      <c r="L273" s="139">
        <f t="shared" si="31"/>
        <v>0</v>
      </c>
      <c r="M273" s="139">
        <f t="shared" si="32"/>
        <v>0</v>
      </c>
      <c r="N273" s="139">
        <f t="shared" si="33"/>
        <v>0</v>
      </c>
      <c r="O273" s="139">
        <f t="shared" si="34"/>
        <v>0</v>
      </c>
      <c r="P273" s="139">
        <f t="shared" si="35"/>
        <v>0</v>
      </c>
    </row>
    <row r="274" spans="1:16" s="169" customFormat="1" ht="24">
      <c r="A274" s="179">
        <v>130</v>
      </c>
      <c r="B274" s="135" t="s">
        <v>87</v>
      </c>
      <c r="C274" s="143" t="s">
        <v>88</v>
      </c>
      <c r="D274" s="135" t="s">
        <v>72</v>
      </c>
      <c r="E274" s="146">
        <v>26.8</v>
      </c>
      <c r="F274" s="139"/>
      <c r="G274" s="139"/>
      <c r="H274" s="139"/>
      <c r="I274" s="139"/>
      <c r="J274" s="139"/>
      <c r="K274" s="139">
        <f t="shared" si="30"/>
        <v>0</v>
      </c>
      <c r="L274" s="139">
        <f t="shared" si="31"/>
        <v>0</v>
      </c>
      <c r="M274" s="139">
        <f t="shared" si="32"/>
        <v>0</v>
      </c>
      <c r="N274" s="139">
        <f t="shared" si="33"/>
        <v>0</v>
      </c>
      <c r="O274" s="139">
        <f t="shared" si="34"/>
        <v>0</v>
      </c>
      <c r="P274" s="139">
        <f t="shared" si="35"/>
        <v>0</v>
      </c>
    </row>
    <row r="275" spans="1:16" s="169" customFormat="1" ht="12">
      <c r="A275" s="135">
        <f>A274+1</f>
        <v>131</v>
      </c>
      <c r="B275" s="135" t="s">
        <v>89</v>
      </c>
      <c r="C275" s="143" t="s">
        <v>90</v>
      </c>
      <c r="D275" s="135" t="s">
        <v>78</v>
      </c>
      <c r="E275" s="146">
        <v>4.2</v>
      </c>
      <c r="F275" s="139"/>
      <c r="G275" s="139"/>
      <c r="H275" s="139"/>
      <c r="I275" s="139"/>
      <c r="J275" s="139"/>
      <c r="K275" s="139">
        <f t="shared" si="30"/>
        <v>0</v>
      </c>
      <c r="L275" s="139">
        <f t="shared" si="31"/>
        <v>0</v>
      </c>
      <c r="M275" s="139">
        <f t="shared" si="32"/>
        <v>0</v>
      </c>
      <c r="N275" s="139">
        <f t="shared" si="33"/>
        <v>0</v>
      </c>
      <c r="O275" s="139">
        <f t="shared" si="34"/>
        <v>0</v>
      </c>
      <c r="P275" s="139">
        <f t="shared" si="35"/>
        <v>0</v>
      </c>
    </row>
    <row r="276" spans="1:16" s="169" customFormat="1" ht="12">
      <c r="A276" s="179">
        <v>131</v>
      </c>
      <c r="B276" s="135" t="s">
        <v>91</v>
      </c>
      <c r="C276" s="143" t="s">
        <v>95</v>
      </c>
      <c r="D276" s="135" t="s">
        <v>72</v>
      </c>
      <c r="E276" s="146">
        <v>26</v>
      </c>
      <c r="F276" s="139"/>
      <c r="G276" s="139"/>
      <c r="H276" s="139"/>
      <c r="I276" s="139"/>
      <c r="J276" s="139"/>
      <c r="K276" s="139">
        <f t="shared" si="30"/>
        <v>0</v>
      </c>
      <c r="L276" s="139">
        <f t="shared" si="31"/>
        <v>0</v>
      </c>
      <c r="M276" s="139">
        <f t="shared" si="32"/>
        <v>0</v>
      </c>
      <c r="N276" s="139">
        <f t="shared" si="33"/>
        <v>0</v>
      </c>
      <c r="O276" s="139">
        <f t="shared" si="34"/>
        <v>0</v>
      </c>
      <c r="P276" s="139">
        <f t="shared" si="35"/>
        <v>0</v>
      </c>
    </row>
    <row r="277" spans="1:16" s="169" customFormat="1" ht="12">
      <c r="A277" s="135">
        <f>A276+1</f>
        <v>132</v>
      </c>
      <c r="B277" s="135"/>
      <c r="C277" s="137" t="s">
        <v>10</v>
      </c>
      <c r="D277" s="170"/>
      <c r="E277" s="146"/>
      <c r="F277" s="139"/>
      <c r="G277" s="139"/>
      <c r="H277" s="139"/>
      <c r="I277" s="139"/>
      <c r="J277" s="139"/>
      <c r="K277" s="139">
        <f t="shared" si="30"/>
        <v>0</v>
      </c>
      <c r="L277" s="139">
        <f t="shared" si="31"/>
        <v>0</v>
      </c>
      <c r="M277" s="139">
        <f t="shared" si="32"/>
        <v>0</v>
      </c>
      <c r="N277" s="139">
        <f t="shared" si="33"/>
        <v>0</v>
      </c>
      <c r="O277" s="139">
        <f t="shared" si="34"/>
        <v>0</v>
      </c>
      <c r="P277" s="139">
        <f t="shared" si="35"/>
        <v>0</v>
      </c>
    </row>
    <row r="278" spans="1:16" s="169" customFormat="1" ht="12">
      <c r="A278" s="179">
        <v>132</v>
      </c>
      <c r="B278" s="135"/>
      <c r="C278" s="145" t="s">
        <v>96</v>
      </c>
      <c r="D278" s="170"/>
      <c r="E278" s="146"/>
      <c r="F278" s="139"/>
      <c r="G278" s="139"/>
      <c r="H278" s="139"/>
      <c r="I278" s="139"/>
      <c r="J278" s="139"/>
      <c r="K278" s="139">
        <f t="shared" si="30"/>
        <v>0</v>
      </c>
      <c r="L278" s="139">
        <f t="shared" si="31"/>
        <v>0</v>
      </c>
      <c r="M278" s="139">
        <f t="shared" si="32"/>
        <v>0</v>
      </c>
      <c r="N278" s="139">
        <f t="shared" si="33"/>
        <v>0</v>
      </c>
      <c r="O278" s="139">
        <f t="shared" si="34"/>
        <v>0</v>
      </c>
      <c r="P278" s="139">
        <f t="shared" si="35"/>
        <v>0</v>
      </c>
    </row>
    <row r="279" spans="1:16" s="169" customFormat="1" ht="12">
      <c r="A279" s="135">
        <f>A278+1</f>
        <v>133</v>
      </c>
      <c r="B279" s="135" t="s">
        <v>97</v>
      </c>
      <c r="C279" s="141" t="s">
        <v>98</v>
      </c>
      <c r="D279" s="135" t="s">
        <v>72</v>
      </c>
      <c r="E279" s="146">
        <v>101.9</v>
      </c>
      <c r="F279" s="139"/>
      <c r="G279" s="139"/>
      <c r="H279" s="139"/>
      <c r="I279" s="139"/>
      <c r="J279" s="139"/>
      <c r="K279" s="139">
        <f t="shared" si="30"/>
        <v>0</v>
      </c>
      <c r="L279" s="139">
        <f t="shared" si="31"/>
        <v>0</v>
      </c>
      <c r="M279" s="139">
        <f t="shared" si="32"/>
        <v>0</v>
      </c>
      <c r="N279" s="139">
        <f t="shared" si="33"/>
        <v>0</v>
      </c>
      <c r="O279" s="139">
        <f t="shared" si="34"/>
        <v>0</v>
      </c>
      <c r="P279" s="139">
        <f t="shared" si="35"/>
        <v>0</v>
      </c>
    </row>
    <row r="280" spans="1:16" s="169" customFormat="1" ht="12">
      <c r="A280" s="179">
        <v>133</v>
      </c>
      <c r="B280" s="135" t="s">
        <v>97</v>
      </c>
      <c r="C280" s="141" t="s">
        <v>99</v>
      </c>
      <c r="D280" s="135" t="s">
        <v>72</v>
      </c>
      <c r="E280" s="146">
        <v>24.1</v>
      </c>
      <c r="F280" s="139"/>
      <c r="G280" s="139"/>
      <c r="H280" s="139"/>
      <c r="I280" s="139"/>
      <c r="J280" s="139"/>
      <c r="K280" s="139">
        <f t="shared" si="30"/>
        <v>0</v>
      </c>
      <c r="L280" s="139">
        <f t="shared" si="31"/>
        <v>0</v>
      </c>
      <c r="M280" s="139">
        <f t="shared" si="32"/>
        <v>0</v>
      </c>
      <c r="N280" s="139">
        <f t="shared" si="33"/>
        <v>0</v>
      </c>
      <c r="O280" s="139">
        <f t="shared" si="34"/>
        <v>0</v>
      </c>
      <c r="P280" s="139">
        <f t="shared" si="35"/>
        <v>0</v>
      </c>
    </row>
    <row r="281" spans="1:16" s="169" customFormat="1" ht="12">
      <c r="A281" s="135">
        <f>A280+1</f>
        <v>134</v>
      </c>
      <c r="B281" s="135" t="s">
        <v>97</v>
      </c>
      <c r="C281" s="143" t="s">
        <v>100</v>
      </c>
      <c r="D281" s="135" t="s">
        <v>72</v>
      </c>
      <c r="E281" s="146">
        <v>126</v>
      </c>
      <c r="F281" s="139"/>
      <c r="G281" s="139"/>
      <c r="H281" s="139"/>
      <c r="I281" s="139"/>
      <c r="J281" s="139"/>
      <c r="K281" s="139">
        <f t="shared" si="30"/>
        <v>0</v>
      </c>
      <c r="L281" s="139">
        <f t="shared" si="31"/>
        <v>0</v>
      </c>
      <c r="M281" s="139">
        <f t="shared" si="32"/>
        <v>0</v>
      </c>
      <c r="N281" s="139">
        <f t="shared" si="33"/>
        <v>0</v>
      </c>
      <c r="O281" s="139">
        <f t="shared" si="34"/>
        <v>0</v>
      </c>
      <c r="P281" s="139">
        <f t="shared" si="35"/>
        <v>0</v>
      </c>
    </row>
    <row r="282" spans="1:16" s="169" customFormat="1" ht="24">
      <c r="A282" s="179">
        <v>134</v>
      </c>
      <c r="B282" s="135" t="s">
        <v>97</v>
      </c>
      <c r="C282" s="143" t="s">
        <v>101</v>
      </c>
      <c r="D282" s="135" t="s">
        <v>72</v>
      </c>
      <c r="E282" s="146">
        <v>126</v>
      </c>
      <c r="F282" s="139"/>
      <c r="G282" s="139"/>
      <c r="H282" s="139"/>
      <c r="I282" s="139"/>
      <c r="J282" s="139"/>
      <c r="K282" s="139">
        <f t="shared" si="30"/>
        <v>0</v>
      </c>
      <c r="L282" s="139">
        <f t="shared" si="31"/>
        <v>0</v>
      </c>
      <c r="M282" s="139">
        <f t="shared" si="32"/>
        <v>0</v>
      </c>
      <c r="N282" s="139">
        <f t="shared" si="33"/>
        <v>0</v>
      </c>
      <c r="O282" s="139">
        <f t="shared" si="34"/>
        <v>0</v>
      </c>
      <c r="P282" s="139">
        <f t="shared" si="35"/>
        <v>0</v>
      </c>
    </row>
    <row r="283" spans="1:16" s="169" customFormat="1" ht="24">
      <c r="A283" s="135">
        <f>A282+1</f>
        <v>135</v>
      </c>
      <c r="B283" s="135" t="s">
        <v>97</v>
      </c>
      <c r="C283" s="143" t="s">
        <v>104</v>
      </c>
      <c r="D283" s="135" t="s">
        <v>72</v>
      </c>
      <c r="E283" s="146">
        <v>6</v>
      </c>
      <c r="F283" s="139"/>
      <c r="G283" s="139"/>
      <c r="H283" s="139"/>
      <c r="I283" s="139"/>
      <c r="J283" s="139"/>
      <c r="K283" s="139">
        <f t="shared" si="30"/>
        <v>0</v>
      </c>
      <c r="L283" s="139">
        <f t="shared" si="31"/>
        <v>0</v>
      </c>
      <c r="M283" s="139">
        <f t="shared" si="32"/>
        <v>0</v>
      </c>
      <c r="N283" s="139">
        <f t="shared" si="33"/>
        <v>0</v>
      </c>
      <c r="O283" s="139">
        <f t="shared" si="34"/>
        <v>0</v>
      </c>
      <c r="P283" s="139">
        <f t="shared" si="35"/>
        <v>0</v>
      </c>
    </row>
    <row r="284" spans="1:16" s="169" customFormat="1" ht="12">
      <c r="A284" s="179">
        <v>135</v>
      </c>
      <c r="B284" s="135" t="s">
        <v>97</v>
      </c>
      <c r="C284" s="143" t="s">
        <v>106</v>
      </c>
      <c r="D284" s="135" t="s">
        <v>72</v>
      </c>
      <c r="E284" s="146">
        <v>4</v>
      </c>
      <c r="F284" s="139"/>
      <c r="G284" s="139"/>
      <c r="H284" s="139"/>
      <c r="I284" s="139"/>
      <c r="J284" s="139"/>
      <c r="K284" s="139">
        <f t="shared" si="30"/>
        <v>0</v>
      </c>
      <c r="L284" s="139">
        <f t="shared" si="31"/>
        <v>0</v>
      </c>
      <c r="M284" s="139">
        <f t="shared" si="32"/>
        <v>0</v>
      </c>
      <c r="N284" s="139">
        <f t="shared" si="33"/>
        <v>0</v>
      </c>
      <c r="O284" s="139">
        <f t="shared" si="34"/>
        <v>0</v>
      </c>
      <c r="P284" s="139">
        <f t="shared" si="35"/>
        <v>0</v>
      </c>
    </row>
    <row r="285" spans="1:16" s="169" customFormat="1" ht="24">
      <c r="A285" s="135">
        <f>A284+1</f>
        <v>136</v>
      </c>
      <c r="B285" s="135" t="s">
        <v>97</v>
      </c>
      <c r="C285" s="143" t="s">
        <v>107</v>
      </c>
      <c r="D285" s="135" t="s">
        <v>72</v>
      </c>
      <c r="E285" s="146">
        <v>4</v>
      </c>
      <c r="F285" s="139"/>
      <c r="G285" s="139"/>
      <c r="H285" s="139"/>
      <c r="I285" s="139"/>
      <c r="J285" s="139"/>
      <c r="K285" s="139">
        <f t="shared" si="30"/>
        <v>0</v>
      </c>
      <c r="L285" s="139">
        <f t="shared" si="31"/>
        <v>0</v>
      </c>
      <c r="M285" s="139">
        <f t="shared" si="32"/>
        <v>0</v>
      </c>
      <c r="N285" s="139">
        <f t="shared" si="33"/>
        <v>0</v>
      </c>
      <c r="O285" s="139">
        <f t="shared" si="34"/>
        <v>0</v>
      </c>
      <c r="P285" s="139">
        <f t="shared" si="35"/>
        <v>0</v>
      </c>
    </row>
    <row r="286" spans="1:16" s="169" customFormat="1" ht="12">
      <c r="A286" s="45">
        <v>15</v>
      </c>
      <c r="B286" s="45" t="s">
        <v>97</v>
      </c>
      <c r="C286" s="50" t="s">
        <v>103</v>
      </c>
      <c r="D286" s="45" t="s">
        <v>72</v>
      </c>
      <c r="E286" s="196">
        <v>2.5</v>
      </c>
      <c r="F286" s="49"/>
      <c r="G286" s="49"/>
      <c r="H286" s="49"/>
      <c r="I286" s="49"/>
      <c r="J286" s="49"/>
      <c r="K286" s="49">
        <f t="shared" si="30"/>
        <v>0</v>
      </c>
      <c r="L286" s="49">
        <f t="shared" si="31"/>
        <v>0</v>
      </c>
      <c r="M286" s="49">
        <f t="shared" si="32"/>
        <v>0</v>
      </c>
      <c r="N286" s="49">
        <f t="shared" si="33"/>
        <v>0</v>
      </c>
      <c r="O286" s="49">
        <f t="shared" si="34"/>
        <v>0</v>
      </c>
      <c r="P286" s="49">
        <f t="shared" si="35"/>
        <v>0</v>
      </c>
    </row>
    <row r="287" spans="1:16" s="169" customFormat="1" ht="12">
      <c r="A287" s="179">
        <v>136</v>
      </c>
      <c r="B287" s="135"/>
      <c r="C287" s="145" t="s">
        <v>108</v>
      </c>
      <c r="D287" s="135"/>
      <c r="E287" s="146"/>
      <c r="F287" s="139"/>
      <c r="G287" s="139"/>
      <c r="H287" s="139"/>
      <c r="I287" s="139"/>
      <c r="J287" s="139"/>
      <c r="K287" s="139">
        <f t="shared" si="30"/>
        <v>0</v>
      </c>
      <c r="L287" s="139">
        <f t="shared" si="31"/>
        <v>0</v>
      </c>
      <c r="M287" s="139">
        <f t="shared" si="32"/>
        <v>0</v>
      </c>
      <c r="N287" s="139">
        <f t="shared" si="33"/>
        <v>0</v>
      </c>
      <c r="O287" s="139">
        <f t="shared" si="34"/>
        <v>0</v>
      </c>
      <c r="P287" s="139">
        <f t="shared" si="35"/>
        <v>0</v>
      </c>
    </row>
    <row r="288" spans="1:16" s="169" customFormat="1" ht="12">
      <c r="A288" s="135">
        <f>A287+1</f>
        <v>137</v>
      </c>
      <c r="B288" s="135" t="s">
        <v>97</v>
      </c>
      <c r="C288" s="143" t="s">
        <v>109</v>
      </c>
      <c r="D288" s="135" t="s">
        <v>72</v>
      </c>
      <c r="E288" s="146">
        <v>3.4</v>
      </c>
      <c r="F288" s="139"/>
      <c r="G288" s="139"/>
      <c r="H288" s="139"/>
      <c r="I288" s="139"/>
      <c r="J288" s="139"/>
      <c r="K288" s="139">
        <f t="shared" si="30"/>
        <v>0</v>
      </c>
      <c r="L288" s="139">
        <f t="shared" si="31"/>
        <v>0</v>
      </c>
      <c r="M288" s="139">
        <f t="shared" si="32"/>
        <v>0</v>
      </c>
      <c r="N288" s="139">
        <f t="shared" si="33"/>
        <v>0</v>
      </c>
      <c r="O288" s="139">
        <f t="shared" si="34"/>
        <v>0</v>
      </c>
      <c r="P288" s="139">
        <f t="shared" si="35"/>
        <v>0</v>
      </c>
    </row>
    <row r="289" spans="1:16" s="169" customFormat="1" ht="12">
      <c r="A289" s="179">
        <v>137</v>
      </c>
      <c r="B289" s="135" t="s">
        <v>97</v>
      </c>
      <c r="C289" s="143" t="s">
        <v>110</v>
      </c>
      <c r="D289" s="135" t="s">
        <v>72</v>
      </c>
      <c r="E289" s="146">
        <v>28</v>
      </c>
      <c r="F289" s="139"/>
      <c r="G289" s="139"/>
      <c r="H289" s="139"/>
      <c r="I289" s="139"/>
      <c r="J289" s="139"/>
      <c r="K289" s="139">
        <f t="shared" si="30"/>
        <v>0</v>
      </c>
      <c r="L289" s="139">
        <f t="shared" si="31"/>
        <v>0</v>
      </c>
      <c r="M289" s="139">
        <f t="shared" si="32"/>
        <v>0</v>
      </c>
      <c r="N289" s="139">
        <f t="shared" si="33"/>
        <v>0</v>
      </c>
      <c r="O289" s="139">
        <f t="shared" si="34"/>
        <v>0</v>
      </c>
      <c r="P289" s="139">
        <f t="shared" si="35"/>
        <v>0</v>
      </c>
    </row>
    <row r="290" spans="1:16" s="169" customFormat="1" ht="12">
      <c r="A290" s="135">
        <f>A289+1</f>
        <v>138</v>
      </c>
      <c r="B290" s="135" t="s">
        <v>97</v>
      </c>
      <c r="C290" s="143" t="s">
        <v>111</v>
      </c>
      <c r="D290" s="135" t="s">
        <v>72</v>
      </c>
      <c r="E290" s="146">
        <v>28</v>
      </c>
      <c r="F290" s="139"/>
      <c r="G290" s="139"/>
      <c r="H290" s="139"/>
      <c r="I290" s="139"/>
      <c r="J290" s="139"/>
      <c r="K290" s="139">
        <f t="shared" si="30"/>
        <v>0</v>
      </c>
      <c r="L290" s="139">
        <f t="shared" si="31"/>
        <v>0</v>
      </c>
      <c r="M290" s="139">
        <f t="shared" si="32"/>
        <v>0</v>
      </c>
      <c r="N290" s="139">
        <f t="shared" si="33"/>
        <v>0</v>
      </c>
      <c r="O290" s="139">
        <f t="shared" si="34"/>
        <v>0</v>
      </c>
      <c r="P290" s="139">
        <f t="shared" si="35"/>
        <v>0</v>
      </c>
    </row>
    <row r="291" spans="1:16" s="169" customFormat="1" ht="12">
      <c r="A291" s="179">
        <v>138</v>
      </c>
      <c r="B291" s="135"/>
      <c r="C291" s="145" t="s">
        <v>113</v>
      </c>
      <c r="D291" s="170"/>
      <c r="E291" s="146"/>
      <c r="F291" s="139"/>
      <c r="G291" s="139"/>
      <c r="H291" s="139"/>
      <c r="I291" s="139"/>
      <c r="J291" s="139"/>
      <c r="K291" s="139">
        <f t="shared" si="30"/>
        <v>0</v>
      </c>
      <c r="L291" s="139">
        <f t="shared" si="31"/>
        <v>0</v>
      </c>
      <c r="M291" s="139">
        <f t="shared" si="32"/>
        <v>0</v>
      </c>
      <c r="N291" s="139">
        <f t="shared" si="33"/>
        <v>0</v>
      </c>
      <c r="O291" s="139">
        <f t="shared" si="34"/>
        <v>0</v>
      </c>
      <c r="P291" s="139">
        <f t="shared" si="35"/>
        <v>0</v>
      </c>
    </row>
    <row r="292" spans="1:16" s="169" customFormat="1" ht="12">
      <c r="A292" s="135">
        <f>A291+1</f>
        <v>139</v>
      </c>
      <c r="B292" s="135" t="s">
        <v>97</v>
      </c>
      <c r="C292" s="147" t="s">
        <v>117</v>
      </c>
      <c r="D292" s="170" t="s">
        <v>72</v>
      </c>
      <c r="E292" s="146">
        <v>26</v>
      </c>
      <c r="F292" s="139"/>
      <c r="G292" s="139"/>
      <c r="H292" s="139"/>
      <c r="I292" s="139"/>
      <c r="J292" s="139"/>
      <c r="K292" s="139">
        <f t="shared" si="30"/>
        <v>0</v>
      </c>
      <c r="L292" s="139">
        <f t="shared" si="31"/>
        <v>0</v>
      </c>
      <c r="M292" s="139">
        <f t="shared" si="32"/>
        <v>0</v>
      </c>
      <c r="N292" s="139">
        <f t="shared" si="33"/>
        <v>0</v>
      </c>
      <c r="O292" s="139">
        <f t="shared" si="34"/>
        <v>0</v>
      </c>
      <c r="P292" s="139">
        <f t="shared" si="35"/>
        <v>0</v>
      </c>
    </row>
    <row r="293" spans="1:16" s="169" customFormat="1" ht="12">
      <c r="A293" s="179">
        <v>139</v>
      </c>
      <c r="B293" s="135" t="s">
        <v>97</v>
      </c>
      <c r="C293" s="141" t="s">
        <v>118</v>
      </c>
      <c r="D293" s="170" t="s">
        <v>72</v>
      </c>
      <c r="E293" s="146">
        <v>26</v>
      </c>
      <c r="F293" s="139"/>
      <c r="G293" s="139"/>
      <c r="H293" s="139"/>
      <c r="I293" s="139"/>
      <c r="J293" s="139"/>
      <c r="K293" s="139">
        <f>SUM(H293:J293)</f>
        <v>0</v>
      </c>
      <c r="L293" s="139">
        <f>ROUND(E293*F293,2)</f>
        <v>0</v>
      </c>
      <c r="M293" s="139">
        <f>ROUND(E293*H293,2)</f>
        <v>0</v>
      </c>
      <c r="N293" s="139">
        <f>ROUND(E293*I293,2)</f>
        <v>0</v>
      </c>
      <c r="O293" s="139">
        <f>ROUND(E293*J293,2)</f>
        <v>0</v>
      </c>
      <c r="P293" s="139">
        <f>M293+N293+O293</f>
        <v>0</v>
      </c>
    </row>
    <row r="294" spans="1:16" s="169" customFormat="1" ht="12">
      <c r="A294" s="135">
        <f>A293+1</f>
        <v>140</v>
      </c>
      <c r="B294" s="135" t="s">
        <v>86</v>
      </c>
      <c r="C294" s="143" t="s">
        <v>119</v>
      </c>
      <c r="D294" s="170" t="s">
        <v>78</v>
      </c>
      <c r="E294" s="146">
        <v>21</v>
      </c>
      <c r="F294" s="139"/>
      <c r="G294" s="139"/>
      <c r="H294" s="139"/>
      <c r="I294" s="139"/>
      <c r="J294" s="139"/>
      <c r="K294" s="139">
        <f>SUM(H294:J294)</f>
        <v>0</v>
      </c>
      <c r="L294" s="139">
        <f>ROUND(E294*F294,2)</f>
        <v>0</v>
      </c>
      <c r="M294" s="139">
        <f>ROUND(E294*H294,2)</f>
        <v>0</v>
      </c>
      <c r="N294" s="139">
        <f>ROUND(E294*I294,2)</f>
        <v>0</v>
      </c>
      <c r="O294" s="139">
        <f>ROUND(E294*J294,2)</f>
        <v>0</v>
      </c>
      <c r="P294" s="139">
        <f>M294+N294+O294</f>
        <v>0</v>
      </c>
    </row>
    <row r="295" spans="1:16" s="169" customFormat="1" ht="12">
      <c r="A295" s="179">
        <v>140</v>
      </c>
      <c r="B295" s="135"/>
      <c r="C295" s="140" t="s">
        <v>125</v>
      </c>
      <c r="D295" s="170"/>
      <c r="E295" s="146"/>
      <c r="F295" s="139"/>
      <c r="G295" s="139"/>
      <c r="H295" s="139"/>
      <c r="I295" s="139"/>
      <c r="J295" s="139"/>
      <c r="K295" s="139">
        <f>SUM(H295:J295)</f>
        <v>0</v>
      </c>
      <c r="L295" s="139">
        <f>ROUND(E295*F295,2)</f>
        <v>0</v>
      </c>
      <c r="M295" s="139">
        <f>ROUND(E295*H295,2)</f>
        <v>0</v>
      </c>
      <c r="N295" s="139">
        <f>ROUND(E295*I295,2)</f>
        <v>0</v>
      </c>
      <c r="O295" s="139">
        <f>ROUND(E295*J295,2)</f>
        <v>0</v>
      </c>
      <c r="P295" s="139">
        <f>M295+N295+O295</f>
        <v>0</v>
      </c>
    </row>
    <row r="296" spans="1:16" s="169" customFormat="1" ht="24">
      <c r="A296" s="135">
        <f>A295+1</f>
        <v>141</v>
      </c>
      <c r="B296" s="135" t="s">
        <v>69</v>
      </c>
      <c r="C296" s="148" t="s">
        <v>128</v>
      </c>
      <c r="D296" s="170" t="s">
        <v>70</v>
      </c>
      <c r="E296" s="146">
        <v>1</v>
      </c>
      <c r="F296" s="139"/>
      <c r="G296" s="139"/>
      <c r="H296" s="139"/>
      <c r="I296" s="139"/>
      <c r="J296" s="139"/>
      <c r="K296" s="139">
        <f>SUM(H296:J296)</f>
        <v>0</v>
      </c>
      <c r="L296" s="139">
        <f>ROUND(E296*F296,2)</f>
        <v>0</v>
      </c>
      <c r="M296" s="139">
        <f>ROUND(E296*H296,2)</f>
        <v>0</v>
      </c>
      <c r="N296" s="139">
        <f>ROUND(E296*I296,2)</f>
        <v>0</v>
      </c>
      <c r="O296" s="139">
        <f>ROUND(E296*J296,2)</f>
        <v>0</v>
      </c>
      <c r="P296" s="139">
        <f>M296+N296+O296</f>
        <v>0</v>
      </c>
    </row>
    <row r="297" spans="1:16" s="169" customFormat="1" ht="12">
      <c r="A297" s="179">
        <v>141</v>
      </c>
      <c r="B297" s="135"/>
      <c r="C297" s="182" t="s">
        <v>283</v>
      </c>
      <c r="D297" s="170"/>
      <c r="E297" s="146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</row>
    <row r="298" spans="1:16" s="169" customFormat="1" ht="12">
      <c r="A298" s="135">
        <f>A297+1</f>
        <v>142</v>
      </c>
      <c r="B298" s="135" t="s">
        <v>69</v>
      </c>
      <c r="C298" s="141" t="s">
        <v>282</v>
      </c>
      <c r="D298" s="170" t="s">
        <v>70</v>
      </c>
      <c r="E298" s="146">
        <v>1</v>
      </c>
      <c r="F298" s="139"/>
      <c r="G298" s="139"/>
      <c r="H298" s="139"/>
      <c r="I298" s="139"/>
      <c r="J298" s="139"/>
      <c r="K298" s="139">
        <f>SUM(H298:J298)</f>
        <v>0</v>
      </c>
      <c r="L298" s="139">
        <f>ROUND(E298*F298,2)</f>
        <v>0</v>
      </c>
      <c r="M298" s="139">
        <f>ROUND(E298*H298,2)</f>
        <v>0</v>
      </c>
      <c r="N298" s="139">
        <f>ROUND(E298*I298,2)</f>
        <v>0</v>
      </c>
      <c r="O298" s="139">
        <f>ROUND(E298*J298,2)</f>
        <v>0</v>
      </c>
      <c r="P298" s="139">
        <f>M298+N298+O298</f>
        <v>0</v>
      </c>
    </row>
    <row r="299" spans="1:16" s="169" customFormat="1" ht="24">
      <c r="A299" s="179">
        <v>142</v>
      </c>
      <c r="B299" s="135" t="s">
        <v>69</v>
      </c>
      <c r="C299" s="141" t="s">
        <v>284</v>
      </c>
      <c r="D299" s="170" t="s">
        <v>70</v>
      </c>
      <c r="E299" s="146">
        <v>1</v>
      </c>
      <c r="F299" s="139"/>
      <c r="G299" s="139"/>
      <c r="H299" s="139"/>
      <c r="I299" s="139"/>
      <c r="J299" s="139"/>
      <c r="K299" s="139">
        <f>SUM(H299:J299)</f>
        <v>0</v>
      </c>
      <c r="L299" s="139">
        <f>ROUND(E299*F299,2)</f>
        <v>0</v>
      </c>
      <c r="M299" s="139">
        <f>ROUND(E299*H299,2)</f>
        <v>0</v>
      </c>
      <c r="N299" s="139">
        <f>ROUND(E299*I299,2)</f>
        <v>0</v>
      </c>
      <c r="O299" s="139">
        <f>ROUND(E299*J299,2)</f>
        <v>0</v>
      </c>
      <c r="P299" s="139">
        <f>M299+N299+O299</f>
        <v>0</v>
      </c>
    </row>
    <row r="300" spans="1:16" s="169" customFormat="1" ht="12">
      <c r="A300" s="259" t="s">
        <v>40</v>
      </c>
      <c r="B300" s="259"/>
      <c r="C300" s="259"/>
      <c r="D300" s="259"/>
      <c r="E300" s="259"/>
      <c r="F300" s="259"/>
      <c r="G300" s="259"/>
      <c r="H300" s="259"/>
      <c r="I300" s="259"/>
      <c r="J300" s="259"/>
      <c r="K300" s="259"/>
      <c r="L300" s="55">
        <f>SUM(L14:L299)</f>
        <v>0</v>
      </c>
      <c r="M300" s="55">
        <f>SUM(M14:M299)</f>
        <v>0</v>
      </c>
      <c r="N300" s="55">
        <f>SUM(N14:N299)</f>
        <v>0</v>
      </c>
      <c r="O300" s="55">
        <f>SUM(O14:O299)</f>
        <v>0</v>
      </c>
      <c r="P300" s="55">
        <f>SUM(P14:P299)</f>
        <v>0</v>
      </c>
    </row>
    <row r="301" spans="1:16" s="167" customFormat="1" ht="12.75">
      <c r="A301" s="259" t="s">
        <v>304</v>
      </c>
      <c r="B301" s="260"/>
      <c r="C301" s="260"/>
      <c r="D301" s="260"/>
      <c r="E301" s="260"/>
      <c r="F301" s="260"/>
      <c r="G301" s="260"/>
      <c r="H301" s="260"/>
      <c r="I301" s="260"/>
      <c r="J301" s="260"/>
      <c r="K301" s="260"/>
      <c r="L301" s="156"/>
      <c r="M301" s="156"/>
      <c r="N301" s="157">
        <f>ROUND(N300*0.04,2)</f>
        <v>0</v>
      </c>
      <c r="O301" s="156"/>
      <c r="P301" s="157">
        <f>SUM(M301:O301)</f>
        <v>0</v>
      </c>
    </row>
    <row r="302" spans="1:16" s="167" customFormat="1" ht="12.75">
      <c r="A302" s="260" t="s">
        <v>40</v>
      </c>
      <c r="B302" s="260"/>
      <c r="C302" s="260"/>
      <c r="D302" s="260"/>
      <c r="E302" s="260"/>
      <c r="F302" s="260"/>
      <c r="G302" s="260"/>
      <c r="H302" s="260"/>
      <c r="I302" s="260"/>
      <c r="J302" s="260"/>
      <c r="K302" s="260"/>
      <c r="L302" s="157">
        <f>SUM(L300:L301)</f>
        <v>0</v>
      </c>
      <c r="M302" s="157">
        <f>SUM(M300:M301)</f>
        <v>0</v>
      </c>
      <c r="N302" s="157">
        <f>SUM(N300:N301)</f>
        <v>0</v>
      </c>
      <c r="O302" s="157">
        <f>SUM(O300:O301)</f>
        <v>0</v>
      </c>
      <c r="P302" s="157">
        <f>SUM(P300:P301)</f>
        <v>0</v>
      </c>
    </row>
    <row r="303" spans="1:16" ht="12.75">
      <c r="A303" s="25"/>
      <c r="B303" s="26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</row>
    <row r="304" spans="1:18" ht="12.75">
      <c r="A304" s="1"/>
      <c r="B304" s="30" t="s">
        <v>41</v>
      </c>
      <c r="C304" s="63" t="s">
        <v>61</v>
      </c>
      <c r="D304" s="64"/>
      <c r="E304" s="34"/>
      <c r="F304" s="31"/>
      <c r="G304" s="34"/>
      <c r="H304" s="37"/>
      <c r="I304" s="31"/>
      <c r="J304" s="31"/>
      <c r="K304" s="30"/>
      <c r="L304" s="253"/>
      <c r="M304" s="253"/>
      <c r="N304" s="253"/>
      <c r="O304" s="253"/>
      <c r="P304" s="253"/>
      <c r="Q304" s="36"/>
      <c r="R304" s="36"/>
    </row>
    <row r="305" spans="1:18" ht="12.75">
      <c r="A305" s="22"/>
      <c r="B305" s="33"/>
      <c r="C305" s="164"/>
      <c r="D305" s="36"/>
      <c r="E305" s="33"/>
      <c r="F305" s="33"/>
      <c r="G305" s="34"/>
      <c r="H305" s="33"/>
      <c r="I305" s="33"/>
      <c r="J305" s="30"/>
      <c r="K305" s="32"/>
      <c r="L305" s="32"/>
      <c r="M305" s="254"/>
      <c r="N305" s="255"/>
      <c r="O305" s="255"/>
      <c r="P305" s="255"/>
      <c r="Q305" s="33"/>
      <c r="R305" s="31"/>
    </row>
    <row r="306" spans="1:16" ht="12.75">
      <c r="A306" s="59" t="s">
        <v>64</v>
      </c>
      <c r="B306" s="34"/>
      <c r="C306" s="64"/>
      <c r="D306" s="34"/>
      <c r="E306" s="33"/>
      <c r="F306" s="33"/>
      <c r="G306" s="30"/>
      <c r="H306" s="35"/>
      <c r="I306" s="35"/>
      <c r="J306" s="34"/>
      <c r="K306" s="33"/>
      <c r="L306" s="33"/>
      <c r="M306" s="30"/>
      <c r="N306" s="33"/>
      <c r="O306" s="25"/>
      <c r="P306" s="25"/>
    </row>
  </sheetData>
  <sheetProtection/>
  <mergeCells count="18">
    <mergeCell ref="A300:K300"/>
    <mergeCell ref="A5:P5"/>
    <mergeCell ref="A6:P6"/>
    <mergeCell ref="A7:P7"/>
    <mergeCell ref="L8:N8"/>
    <mergeCell ref="O8:P8"/>
    <mergeCell ref="A12:A13"/>
    <mergeCell ref="E12:E13"/>
    <mergeCell ref="L304:P304"/>
    <mergeCell ref="M305:P305"/>
    <mergeCell ref="L9:P9"/>
    <mergeCell ref="B12:B13"/>
    <mergeCell ref="C12:C13"/>
    <mergeCell ref="D12:D13"/>
    <mergeCell ref="A301:K301"/>
    <mergeCell ref="A302:K302"/>
    <mergeCell ref="F12:K12"/>
    <mergeCell ref="L12:P12"/>
  </mergeCells>
  <printOptions/>
  <pageMargins left="0.393700787401575" right="0.393700787401575" top="0.78740157480315" bottom="0.31496062992126" header="0" footer="0"/>
  <pageSetup horizontalDpi="600" verticalDpi="600" orientation="landscape" paperSize="9" scale="90" r:id="rId1"/>
  <headerFooter alignWithMargins="0">
    <oddHeader>&amp;RNr.1</oddHeader>
    <oddFooter>&amp;C&amp;P</oddFooter>
  </headerFooter>
  <ignoredErrors>
    <ignoredError sqref="K287:K296 K17:K26 K192:K285 K75:K190 K28:K42 K44:K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A82" sqref="A82:K82"/>
    </sheetView>
  </sheetViews>
  <sheetFormatPr defaultColWidth="9.140625" defaultRowHeight="12.75"/>
  <cols>
    <col min="1" max="1" width="3.140625" style="0" customWidth="1"/>
    <col min="2" max="2" width="8.00390625" style="0" customWidth="1"/>
    <col min="3" max="3" width="26.8515625" style="0" customWidth="1"/>
    <col min="4" max="5" width="4.28125" style="0" customWidth="1"/>
    <col min="6" max="6" width="4.140625" style="0" customWidth="1"/>
    <col min="7" max="7" width="5.140625" style="0" customWidth="1"/>
    <col min="8" max="8" width="4.7109375" style="0" customWidth="1"/>
    <col min="9" max="10" width="5.421875" style="0" customWidth="1"/>
    <col min="11" max="11" width="5.140625" style="0" customWidth="1"/>
    <col min="12" max="12" width="6.421875" style="0" customWidth="1"/>
    <col min="13" max="13" width="7.28125" style="0" customWidth="1"/>
    <col min="14" max="14" width="7.140625" style="0" customWidth="1"/>
    <col min="15" max="15" width="6.421875" style="0" customWidth="1"/>
    <col min="16" max="16" width="7.28125" style="0" customWidth="1"/>
  </cols>
  <sheetData>
    <row r="1" spans="1:16" s="167" customFormat="1" ht="12.75">
      <c r="A1" s="28" t="s">
        <v>262</v>
      </c>
      <c r="B1" s="3"/>
      <c r="C1" s="6"/>
      <c r="D1" s="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67" customFormat="1" ht="12.75">
      <c r="A2" s="28" t="s">
        <v>66</v>
      </c>
      <c r="B2" s="3"/>
      <c r="C2" s="6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67" customFormat="1" ht="12.75">
      <c r="A3" s="25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93" customFormat="1" ht="15.75">
      <c r="A4" s="262" t="s">
        <v>288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s="93" customFormat="1" ht="15.75">
      <c r="A5" s="263" t="s">
        <v>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s="168" customFormat="1" ht="11.25">
      <c r="A6" s="264" t="s">
        <v>22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6" s="167" customFormat="1" ht="12.75">
      <c r="A7" s="29"/>
      <c r="B7" s="9"/>
      <c r="C7" s="10"/>
      <c r="D7" s="11"/>
      <c r="E7" s="12"/>
      <c r="F7" s="13"/>
      <c r="G7" s="12"/>
      <c r="H7" s="12"/>
      <c r="I7" s="12"/>
      <c r="J7" s="12"/>
      <c r="K7" s="12"/>
      <c r="L7" s="256" t="s">
        <v>23</v>
      </c>
      <c r="M7" s="256"/>
      <c r="N7" s="256"/>
      <c r="O7" s="265">
        <f>P357</f>
        <v>0</v>
      </c>
      <c r="P7" s="265"/>
    </row>
    <row r="8" spans="1:16" s="167" customFormat="1" ht="12.75">
      <c r="A8" s="15" t="s">
        <v>24</v>
      </c>
      <c r="B8" s="9"/>
      <c r="C8" s="10"/>
      <c r="D8" s="11"/>
      <c r="E8" s="12"/>
      <c r="F8" s="13"/>
      <c r="G8" s="12"/>
      <c r="H8" s="12"/>
      <c r="I8" s="12"/>
      <c r="J8" s="12"/>
      <c r="K8" s="12"/>
      <c r="L8" s="256" t="s">
        <v>303</v>
      </c>
      <c r="M8" s="256"/>
      <c r="N8" s="256"/>
      <c r="O8" s="256"/>
      <c r="P8" s="256"/>
    </row>
    <row r="9" spans="1:16" s="167" customFormat="1" ht="12.75">
      <c r="A9" s="15"/>
      <c r="B9" s="16"/>
      <c r="C9" s="10"/>
      <c r="D9" s="11"/>
      <c r="E9" s="12"/>
      <c r="F9" s="13"/>
      <c r="G9" s="12"/>
      <c r="H9" s="12"/>
      <c r="I9" s="12"/>
      <c r="J9" s="12"/>
      <c r="K9" s="12"/>
      <c r="L9" s="13"/>
      <c r="M9" s="12"/>
      <c r="N9" s="14"/>
      <c r="O9" s="12"/>
      <c r="P9" s="12"/>
    </row>
    <row r="10" spans="1:16" s="167" customFormat="1" ht="12.75">
      <c r="A10" s="17"/>
      <c r="B10" s="16"/>
      <c r="C10" s="18"/>
      <c r="D10" s="12"/>
      <c r="E10" s="12"/>
      <c r="F10" s="12"/>
      <c r="G10" s="12"/>
      <c r="H10" s="12"/>
      <c r="I10" s="12"/>
      <c r="J10" s="12"/>
      <c r="K10" s="12"/>
      <c r="L10" s="13"/>
      <c r="M10" s="12"/>
      <c r="N10" s="12"/>
      <c r="O10" s="12"/>
      <c r="P10" s="12"/>
    </row>
    <row r="11" spans="1:16" s="167" customFormat="1" ht="12.75" customHeight="1">
      <c r="A11" s="267" t="s">
        <v>25</v>
      </c>
      <c r="B11" s="267" t="s">
        <v>26</v>
      </c>
      <c r="C11" s="269" t="s">
        <v>27</v>
      </c>
      <c r="D11" s="267" t="s">
        <v>28</v>
      </c>
      <c r="E11" s="271" t="s">
        <v>29</v>
      </c>
      <c r="F11" s="273" t="s">
        <v>30</v>
      </c>
      <c r="G11" s="274"/>
      <c r="H11" s="274"/>
      <c r="I11" s="274"/>
      <c r="J11" s="274"/>
      <c r="K11" s="275"/>
      <c r="L11" s="273" t="s">
        <v>31</v>
      </c>
      <c r="M11" s="274"/>
      <c r="N11" s="274"/>
      <c r="O11" s="274"/>
      <c r="P11" s="275"/>
    </row>
    <row r="12" spans="1:16" s="185" customFormat="1" ht="76.5">
      <c r="A12" s="268"/>
      <c r="B12" s="268"/>
      <c r="C12" s="270"/>
      <c r="D12" s="268"/>
      <c r="E12" s="272"/>
      <c r="F12" s="186" t="s">
        <v>32</v>
      </c>
      <c r="G12" s="184" t="s">
        <v>33</v>
      </c>
      <c r="H12" s="184" t="s">
        <v>34</v>
      </c>
      <c r="I12" s="184" t="s">
        <v>35</v>
      </c>
      <c r="J12" s="184" t="s">
        <v>36</v>
      </c>
      <c r="K12" s="184" t="s">
        <v>37</v>
      </c>
      <c r="L12" s="184" t="s">
        <v>38</v>
      </c>
      <c r="M12" s="184" t="s">
        <v>34</v>
      </c>
      <c r="N12" s="184" t="s">
        <v>35</v>
      </c>
      <c r="O12" s="184" t="s">
        <v>36</v>
      </c>
      <c r="P12" s="184" t="s">
        <v>39</v>
      </c>
    </row>
    <row r="13" spans="1:16" s="185" customFormat="1" ht="12.75">
      <c r="A13" s="188"/>
      <c r="B13" s="188"/>
      <c r="C13" s="189"/>
      <c r="D13" s="188"/>
      <c r="E13" s="187"/>
      <c r="F13" s="186"/>
      <c r="G13" s="184"/>
      <c r="H13" s="184"/>
      <c r="I13" s="184"/>
      <c r="J13" s="184"/>
      <c r="K13" s="184"/>
      <c r="L13" s="184"/>
      <c r="M13" s="184"/>
      <c r="N13" s="184"/>
      <c r="O13" s="184"/>
      <c r="P13" s="184"/>
    </row>
    <row r="14" spans="1:16" s="195" customFormat="1" ht="12">
      <c r="A14" s="190">
        <f>A12+1</f>
        <v>1</v>
      </c>
      <c r="B14" s="191"/>
      <c r="C14" s="192" t="s">
        <v>289</v>
      </c>
      <c r="D14" s="190"/>
      <c r="E14" s="193"/>
      <c r="F14" s="193"/>
      <c r="G14" s="193"/>
      <c r="H14" s="193"/>
      <c r="I14" s="193"/>
      <c r="J14" s="193"/>
      <c r="K14" s="194"/>
      <c r="L14" s="194"/>
      <c r="M14" s="194"/>
      <c r="N14" s="194"/>
      <c r="O14" s="194"/>
      <c r="P14" s="194"/>
    </row>
    <row r="15" spans="1:16" s="169" customFormat="1" ht="12">
      <c r="A15" s="135">
        <f aca="true" t="shared" si="0" ref="A15:A77">A14+1</f>
        <v>2</v>
      </c>
      <c r="B15" s="135"/>
      <c r="C15" s="137" t="s">
        <v>9</v>
      </c>
      <c r="D15" s="135"/>
      <c r="E15" s="14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s="169" customFormat="1" ht="33" customHeight="1">
      <c r="A16" s="135">
        <f t="shared" si="0"/>
        <v>3</v>
      </c>
      <c r="B16" s="135" t="s">
        <v>91</v>
      </c>
      <c r="C16" s="143" t="s">
        <v>94</v>
      </c>
      <c r="D16" s="135" t="s">
        <v>72</v>
      </c>
      <c r="E16" s="146">
        <v>14</v>
      </c>
      <c r="F16" s="139"/>
      <c r="G16" s="139"/>
      <c r="H16" s="139"/>
      <c r="I16" s="139"/>
      <c r="J16" s="139"/>
      <c r="K16" s="139">
        <f>SUM(H16:J16)</f>
        <v>0</v>
      </c>
      <c r="L16" s="139">
        <f>ROUND(E16*F16,2)</f>
        <v>0</v>
      </c>
      <c r="M16" s="139">
        <f>ROUND(E16*H16,2)</f>
        <v>0</v>
      </c>
      <c r="N16" s="139">
        <f>ROUND(E16*I16,2)</f>
        <v>0</v>
      </c>
      <c r="O16" s="139">
        <f>ROUND(E16*J16,2)</f>
        <v>0</v>
      </c>
      <c r="P16" s="139">
        <f>M16+N16+O16</f>
        <v>0</v>
      </c>
    </row>
    <row r="17" spans="1:16" s="169" customFormat="1" ht="12">
      <c r="A17" s="135">
        <f t="shared" si="0"/>
        <v>4</v>
      </c>
      <c r="B17" s="135"/>
      <c r="C17" s="145" t="s">
        <v>113</v>
      </c>
      <c r="D17" s="170"/>
      <c r="E17" s="146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s="169" customFormat="1" ht="35.25" customHeight="1">
      <c r="A18" s="135">
        <f t="shared" si="0"/>
        <v>5</v>
      </c>
      <c r="B18" s="135" t="s">
        <v>97</v>
      </c>
      <c r="C18" s="143" t="s">
        <v>114</v>
      </c>
      <c r="D18" s="170" t="s">
        <v>72</v>
      </c>
      <c r="E18" s="146">
        <v>14</v>
      </c>
      <c r="F18" s="139"/>
      <c r="G18" s="139"/>
      <c r="H18" s="139"/>
      <c r="I18" s="139"/>
      <c r="J18" s="139"/>
      <c r="K18" s="139">
        <f>SUM(H18:J18)</f>
        <v>0</v>
      </c>
      <c r="L18" s="139">
        <f>ROUND(E18*F18,2)</f>
        <v>0</v>
      </c>
      <c r="M18" s="139">
        <f>ROUND(E18*H18,2)</f>
        <v>0</v>
      </c>
      <c r="N18" s="139">
        <f>ROUND(E18*I18,2)</f>
        <v>0</v>
      </c>
      <c r="O18" s="139">
        <f>ROUND(E18*J18,2)</f>
        <v>0</v>
      </c>
      <c r="P18" s="139">
        <f>M18+N18+O18</f>
        <v>0</v>
      </c>
    </row>
    <row r="19" spans="1:16" s="197" customFormat="1" ht="24">
      <c r="A19" s="45">
        <f t="shared" si="0"/>
        <v>6</v>
      </c>
      <c r="B19" s="45" t="s">
        <v>97</v>
      </c>
      <c r="C19" s="131" t="s">
        <v>285</v>
      </c>
      <c r="D19" s="170" t="s">
        <v>78</v>
      </c>
      <c r="E19" s="196">
        <v>16</v>
      </c>
      <c r="F19" s="49"/>
      <c r="G19" s="49"/>
      <c r="H19" s="49"/>
      <c r="I19" s="49"/>
      <c r="J19" s="49"/>
      <c r="K19" s="49">
        <f>SUM(H19:J19)</f>
        <v>0</v>
      </c>
      <c r="L19" s="49">
        <f>ROUND(E19*F19,2)</f>
        <v>0</v>
      </c>
      <c r="M19" s="49">
        <f>ROUND(E19*H19,2)</f>
        <v>0</v>
      </c>
      <c r="N19" s="49">
        <f>ROUND(E19*I19,2)</f>
        <v>0</v>
      </c>
      <c r="O19" s="49">
        <f>ROUND(E19*J19,2)</f>
        <v>0</v>
      </c>
      <c r="P19" s="49">
        <f>M19+N19+O19</f>
        <v>0</v>
      </c>
    </row>
    <row r="20" spans="1:16" s="169" customFormat="1" ht="12">
      <c r="A20" s="135">
        <f>A18+1</f>
        <v>6</v>
      </c>
      <c r="B20" s="136"/>
      <c r="C20" s="183" t="s">
        <v>290</v>
      </c>
      <c r="D20" s="170"/>
      <c r="E20" s="138"/>
      <c r="F20" s="138"/>
      <c r="G20" s="138"/>
      <c r="H20" s="138"/>
      <c r="I20" s="138"/>
      <c r="J20" s="138"/>
      <c r="K20" s="139"/>
      <c r="L20" s="139"/>
      <c r="M20" s="139"/>
      <c r="N20" s="139"/>
      <c r="O20" s="139"/>
      <c r="P20" s="139"/>
    </row>
    <row r="21" spans="1:16" s="169" customFormat="1" ht="12">
      <c r="A21" s="135">
        <f t="shared" si="0"/>
        <v>7</v>
      </c>
      <c r="B21" s="135"/>
      <c r="C21" s="137" t="s">
        <v>9</v>
      </c>
      <c r="D21" s="135"/>
      <c r="E21" s="146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s="169" customFormat="1" ht="34.5" customHeight="1">
      <c r="A22" s="135">
        <f t="shared" si="0"/>
        <v>8</v>
      </c>
      <c r="B22" s="135" t="s">
        <v>91</v>
      </c>
      <c r="C22" s="143" t="s">
        <v>94</v>
      </c>
      <c r="D22" s="135" t="s">
        <v>72</v>
      </c>
      <c r="E22" s="146">
        <v>33</v>
      </c>
      <c r="F22" s="139"/>
      <c r="G22" s="139"/>
      <c r="H22" s="139"/>
      <c r="I22" s="139"/>
      <c r="J22" s="139"/>
      <c r="K22" s="139">
        <f>SUM(H22:J22)</f>
        <v>0</v>
      </c>
      <c r="L22" s="139">
        <f>ROUND(E22*F22,2)</f>
        <v>0</v>
      </c>
      <c r="M22" s="139">
        <f>ROUND(E22*H22,2)</f>
        <v>0</v>
      </c>
      <c r="N22" s="139">
        <f>ROUND(E22*I22,2)</f>
        <v>0</v>
      </c>
      <c r="O22" s="139">
        <f>ROUND(E22*J22,2)</f>
        <v>0</v>
      </c>
      <c r="P22" s="139">
        <f>M22+N22+O22</f>
        <v>0</v>
      </c>
    </row>
    <row r="23" spans="1:16" s="169" customFormat="1" ht="12">
      <c r="A23" s="135">
        <f t="shared" si="0"/>
        <v>9</v>
      </c>
      <c r="B23" s="135"/>
      <c r="C23" s="145" t="s">
        <v>113</v>
      </c>
      <c r="D23" s="170"/>
      <c r="E23" s="146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s="169" customFormat="1" ht="32.25" customHeight="1">
      <c r="A24" s="135">
        <f t="shared" si="0"/>
        <v>10</v>
      </c>
      <c r="B24" s="135" t="s">
        <v>97</v>
      </c>
      <c r="C24" s="143" t="s">
        <v>114</v>
      </c>
      <c r="D24" s="170" t="s">
        <v>72</v>
      </c>
      <c r="E24" s="146">
        <v>33</v>
      </c>
      <c r="F24" s="139"/>
      <c r="G24" s="139"/>
      <c r="H24" s="139"/>
      <c r="I24" s="139"/>
      <c r="J24" s="139"/>
      <c r="K24" s="139">
        <f aca="true" t="shared" si="1" ref="K24:K50">SUM(H24:J24)</f>
        <v>0</v>
      </c>
      <c r="L24" s="139">
        <f aca="true" t="shared" si="2" ref="L24:L50">ROUND(E24*F24,2)</f>
        <v>0</v>
      </c>
      <c r="M24" s="139">
        <f aca="true" t="shared" si="3" ref="M24:M50">ROUND(E24*H24,2)</f>
        <v>0</v>
      </c>
      <c r="N24" s="139">
        <f aca="true" t="shared" si="4" ref="N24:N50">ROUND(E24*I24,2)</f>
        <v>0</v>
      </c>
      <c r="O24" s="139">
        <f aca="true" t="shared" si="5" ref="O24:O50">ROUND(E24*J24,2)</f>
        <v>0</v>
      </c>
      <c r="P24" s="139">
        <f aca="true" t="shared" si="6" ref="P24:P50">M24+N24+O24</f>
        <v>0</v>
      </c>
    </row>
    <row r="25" spans="1:16" s="197" customFormat="1" ht="24">
      <c r="A25" s="45">
        <f t="shared" si="0"/>
        <v>11</v>
      </c>
      <c r="B25" s="45" t="s">
        <v>97</v>
      </c>
      <c r="C25" s="131" t="s">
        <v>285</v>
      </c>
      <c r="D25" s="170" t="s">
        <v>78</v>
      </c>
      <c r="E25" s="196">
        <v>30</v>
      </c>
      <c r="F25" s="49"/>
      <c r="G25" s="49"/>
      <c r="H25" s="49"/>
      <c r="I25" s="49"/>
      <c r="J25" s="49"/>
      <c r="K25" s="49">
        <f t="shared" si="1"/>
        <v>0</v>
      </c>
      <c r="L25" s="49">
        <f t="shared" si="2"/>
        <v>0</v>
      </c>
      <c r="M25" s="49">
        <f t="shared" si="3"/>
        <v>0</v>
      </c>
      <c r="N25" s="49">
        <f t="shared" si="4"/>
        <v>0</v>
      </c>
      <c r="O25" s="49">
        <f t="shared" si="5"/>
        <v>0</v>
      </c>
      <c r="P25" s="49">
        <f t="shared" si="6"/>
        <v>0</v>
      </c>
    </row>
    <row r="26" spans="1:16" s="169" customFormat="1" ht="12">
      <c r="A26" s="135">
        <f>A24+1</f>
        <v>11</v>
      </c>
      <c r="B26" s="136"/>
      <c r="C26" s="183" t="s">
        <v>291</v>
      </c>
      <c r="D26" s="170"/>
      <c r="E26" s="138"/>
      <c r="F26" s="138"/>
      <c r="G26" s="138"/>
      <c r="H26" s="138"/>
      <c r="I26" s="138"/>
      <c r="J26" s="138"/>
      <c r="K26" s="139"/>
      <c r="L26" s="139"/>
      <c r="M26" s="139"/>
      <c r="N26" s="139"/>
      <c r="O26" s="139"/>
      <c r="P26" s="139"/>
    </row>
    <row r="27" spans="1:16" s="169" customFormat="1" ht="12">
      <c r="A27" s="135">
        <f t="shared" si="0"/>
        <v>12</v>
      </c>
      <c r="B27" s="135"/>
      <c r="C27" s="140" t="s">
        <v>68</v>
      </c>
      <c r="D27" s="170"/>
      <c r="E27" s="146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s="169" customFormat="1" ht="24">
      <c r="A28" s="135">
        <f t="shared" si="0"/>
        <v>13</v>
      </c>
      <c r="B28" s="135" t="s">
        <v>69</v>
      </c>
      <c r="C28" s="142" t="s">
        <v>71</v>
      </c>
      <c r="D28" s="135" t="s">
        <v>72</v>
      </c>
      <c r="E28" s="146">
        <v>59</v>
      </c>
      <c r="F28" s="139"/>
      <c r="G28" s="139"/>
      <c r="H28" s="139"/>
      <c r="I28" s="139"/>
      <c r="J28" s="139"/>
      <c r="K28" s="139">
        <f t="shared" si="1"/>
        <v>0</v>
      </c>
      <c r="L28" s="139">
        <f t="shared" si="2"/>
        <v>0</v>
      </c>
      <c r="M28" s="139">
        <f t="shared" si="3"/>
        <v>0</v>
      </c>
      <c r="N28" s="139">
        <f t="shared" si="4"/>
        <v>0</v>
      </c>
      <c r="O28" s="139">
        <f t="shared" si="5"/>
        <v>0</v>
      </c>
      <c r="P28" s="139">
        <f t="shared" si="6"/>
        <v>0</v>
      </c>
    </row>
    <row r="29" spans="1:16" s="169" customFormat="1" ht="24">
      <c r="A29" s="135">
        <f t="shared" si="0"/>
        <v>14</v>
      </c>
      <c r="B29" s="135" t="s">
        <v>69</v>
      </c>
      <c r="C29" s="142" t="s">
        <v>75</v>
      </c>
      <c r="D29" s="170" t="s">
        <v>72</v>
      </c>
      <c r="E29" s="146">
        <v>9</v>
      </c>
      <c r="F29" s="139"/>
      <c r="G29" s="139"/>
      <c r="H29" s="139"/>
      <c r="I29" s="139"/>
      <c r="J29" s="139"/>
      <c r="K29" s="139">
        <f t="shared" si="1"/>
        <v>0</v>
      </c>
      <c r="L29" s="139">
        <f t="shared" si="2"/>
        <v>0</v>
      </c>
      <c r="M29" s="139">
        <f t="shared" si="3"/>
        <v>0</v>
      </c>
      <c r="N29" s="139">
        <f t="shared" si="4"/>
        <v>0</v>
      </c>
      <c r="O29" s="139">
        <f t="shared" si="5"/>
        <v>0</v>
      </c>
      <c r="P29" s="139">
        <f t="shared" si="6"/>
        <v>0</v>
      </c>
    </row>
    <row r="30" spans="1:16" s="169" customFormat="1" ht="24">
      <c r="A30" s="135">
        <f t="shared" si="0"/>
        <v>15</v>
      </c>
      <c r="B30" s="135" t="s">
        <v>69</v>
      </c>
      <c r="C30" s="142" t="s">
        <v>79</v>
      </c>
      <c r="D30" s="135" t="s">
        <v>72</v>
      </c>
      <c r="E30" s="146">
        <v>9</v>
      </c>
      <c r="F30" s="139"/>
      <c r="G30" s="139"/>
      <c r="H30" s="139"/>
      <c r="I30" s="139"/>
      <c r="J30" s="139"/>
      <c r="K30" s="139">
        <f t="shared" si="1"/>
        <v>0</v>
      </c>
      <c r="L30" s="139">
        <f t="shared" si="2"/>
        <v>0</v>
      </c>
      <c r="M30" s="139">
        <f t="shared" si="3"/>
        <v>0</v>
      </c>
      <c r="N30" s="139">
        <f t="shared" si="4"/>
        <v>0</v>
      </c>
      <c r="O30" s="139">
        <f t="shared" si="5"/>
        <v>0</v>
      </c>
      <c r="P30" s="139">
        <f t="shared" si="6"/>
        <v>0</v>
      </c>
    </row>
    <row r="31" spans="1:16" s="169" customFormat="1" ht="24">
      <c r="A31" s="135">
        <f t="shared" si="0"/>
        <v>16</v>
      </c>
      <c r="B31" s="135" t="s">
        <v>69</v>
      </c>
      <c r="C31" s="142" t="s">
        <v>84</v>
      </c>
      <c r="D31" s="135" t="s">
        <v>85</v>
      </c>
      <c r="E31" s="146">
        <v>0.8</v>
      </c>
      <c r="F31" s="139"/>
      <c r="G31" s="139"/>
      <c r="H31" s="139"/>
      <c r="I31" s="139"/>
      <c r="J31" s="139"/>
      <c r="K31" s="139">
        <f t="shared" si="1"/>
        <v>0</v>
      </c>
      <c r="L31" s="139">
        <f t="shared" si="2"/>
        <v>0</v>
      </c>
      <c r="M31" s="139">
        <f t="shared" si="3"/>
        <v>0</v>
      </c>
      <c r="N31" s="139">
        <f t="shared" si="4"/>
        <v>0</v>
      </c>
      <c r="O31" s="139">
        <f t="shared" si="5"/>
        <v>0</v>
      </c>
      <c r="P31" s="139">
        <f t="shared" si="6"/>
        <v>0</v>
      </c>
    </row>
    <row r="32" spans="1:16" s="169" customFormat="1" ht="24">
      <c r="A32" s="135">
        <f t="shared" si="0"/>
        <v>17</v>
      </c>
      <c r="B32" s="135" t="s">
        <v>69</v>
      </c>
      <c r="C32" s="142" t="s">
        <v>293</v>
      </c>
      <c r="D32" s="135" t="s">
        <v>72</v>
      </c>
      <c r="E32" s="146">
        <v>4</v>
      </c>
      <c r="F32" s="139"/>
      <c r="G32" s="139"/>
      <c r="H32" s="139"/>
      <c r="I32" s="139"/>
      <c r="J32" s="139"/>
      <c r="K32" s="139">
        <f t="shared" si="1"/>
        <v>0</v>
      </c>
      <c r="L32" s="139">
        <f t="shared" si="2"/>
        <v>0</v>
      </c>
      <c r="M32" s="139">
        <f t="shared" si="3"/>
        <v>0</v>
      </c>
      <c r="N32" s="139">
        <f t="shared" si="4"/>
        <v>0</v>
      </c>
      <c r="O32" s="139">
        <f t="shared" si="5"/>
        <v>0</v>
      </c>
      <c r="P32" s="139">
        <f t="shared" si="6"/>
        <v>0</v>
      </c>
    </row>
    <row r="33" spans="1:16" s="169" customFormat="1" ht="36">
      <c r="A33" s="135">
        <f t="shared" si="0"/>
        <v>18</v>
      </c>
      <c r="B33" s="135" t="s">
        <v>69</v>
      </c>
      <c r="C33" s="142" t="s">
        <v>83</v>
      </c>
      <c r="D33" s="135" t="s">
        <v>72</v>
      </c>
      <c r="E33" s="146">
        <v>6</v>
      </c>
      <c r="F33" s="139"/>
      <c r="G33" s="139"/>
      <c r="H33" s="139"/>
      <c r="I33" s="139"/>
      <c r="J33" s="139"/>
      <c r="K33" s="139">
        <f t="shared" si="1"/>
        <v>0</v>
      </c>
      <c r="L33" s="139">
        <f t="shared" si="2"/>
        <v>0</v>
      </c>
      <c r="M33" s="139">
        <f t="shared" si="3"/>
        <v>0</v>
      </c>
      <c r="N33" s="139">
        <f t="shared" si="4"/>
        <v>0</v>
      </c>
      <c r="O33" s="139">
        <f t="shared" si="5"/>
        <v>0</v>
      </c>
      <c r="P33" s="139">
        <f t="shared" si="6"/>
        <v>0</v>
      </c>
    </row>
    <row r="34" spans="1:16" s="169" customFormat="1" ht="12">
      <c r="A34" s="135">
        <f t="shared" si="0"/>
        <v>19</v>
      </c>
      <c r="B34" s="135"/>
      <c r="C34" s="137" t="s">
        <v>9</v>
      </c>
      <c r="D34" s="135"/>
      <c r="E34" s="146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</row>
    <row r="35" spans="1:16" s="169" customFormat="1" ht="12">
      <c r="A35" s="135">
        <f t="shared" si="0"/>
        <v>20</v>
      </c>
      <c r="B35" s="135" t="s">
        <v>91</v>
      </c>
      <c r="C35" s="143" t="s">
        <v>95</v>
      </c>
      <c r="D35" s="135" t="s">
        <v>72</v>
      </c>
      <c r="E35" s="146">
        <v>9</v>
      </c>
      <c r="F35" s="139"/>
      <c r="G35" s="139"/>
      <c r="H35" s="139"/>
      <c r="I35" s="139"/>
      <c r="J35" s="139"/>
      <c r="K35" s="139">
        <f t="shared" si="1"/>
        <v>0</v>
      </c>
      <c r="L35" s="139">
        <f t="shared" si="2"/>
        <v>0</v>
      </c>
      <c r="M35" s="139">
        <f t="shared" si="3"/>
        <v>0</v>
      </c>
      <c r="N35" s="139">
        <f t="shared" si="4"/>
        <v>0</v>
      </c>
      <c r="O35" s="139">
        <f t="shared" si="5"/>
        <v>0</v>
      </c>
      <c r="P35" s="139">
        <f t="shared" si="6"/>
        <v>0</v>
      </c>
    </row>
    <row r="36" spans="1:16" s="169" customFormat="1" ht="12">
      <c r="A36" s="135">
        <f t="shared" si="0"/>
        <v>21</v>
      </c>
      <c r="B36" s="135"/>
      <c r="C36" s="137" t="s">
        <v>10</v>
      </c>
      <c r="D36" s="170"/>
      <c r="E36" s="146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6" s="169" customFormat="1" ht="12">
      <c r="A37" s="135">
        <f t="shared" si="0"/>
        <v>22</v>
      </c>
      <c r="B37" s="135"/>
      <c r="C37" s="145" t="s">
        <v>96</v>
      </c>
      <c r="D37" s="170"/>
      <c r="E37" s="146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1:16" s="169" customFormat="1" ht="12">
      <c r="A38" s="135">
        <f t="shared" si="0"/>
        <v>23</v>
      </c>
      <c r="B38" s="135" t="s">
        <v>97</v>
      </c>
      <c r="C38" s="141" t="s">
        <v>98</v>
      </c>
      <c r="D38" s="135" t="s">
        <v>72</v>
      </c>
      <c r="E38" s="146">
        <v>59</v>
      </c>
      <c r="F38" s="139"/>
      <c r="G38" s="139"/>
      <c r="H38" s="139"/>
      <c r="I38" s="139"/>
      <c r="J38" s="139"/>
      <c r="K38" s="139">
        <f t="shared" si="1"/>
        <v>0</v>
      </c>
      <c r="L38" s="139">
        <f t="shared" si="2"/>
        <v>0</v>
      </c>
      <c r="M38" s="139">
        <f t="shared" si="3"/>
        <v>0</v>
      </c>
      <c r="N38" s="139">
        <f t="shared" si="4"/>
        <v>0</v>
      </c>
      <c r="O38" s="139">
        <f t="shared" si="5"/>
        <v>0</v>
      </c>
      <c r="P38" s="139">
        <f t="shared" si="6"/>
        <v>0</v>
      </c>
    </row>
    <row r="39" spans="1:16" s="169" customFormat="1" ht="12">
      <c r="A39" s="135">
        <f t="shared" si="0"/>
        <v>24</v>
      </c>
      <c r="B39" s="135" t="s">
        <v>97</v>
      </c>
      <c r="C39" s="143" t="s">
        <v>100</v>
      </c>
      <c r="D39" s="135" t="s">
        <v>72</v>
      </c>
      <c r="E39" s="146">
        <v>59</v>
      </c>
      <c r="F39" s="139"/>
      <c r="G39" s="139"/>
      <c r="H39" s="139"/>
      <c r="I39" s="139"/>
      <c r="J39" s="139"/>
      <c r="K39" s="139">
        <f t="shared" si="1"/>
        <v>0</v>
      </c>
      <c r="L39" s="139">
        <f t="shared" si="2"/>
        <v>0</v>
      </c>
      <c r="M39" s="139">
        <f t="shared" si="3"/>
        <v>0</v>
      </c>
      <c r="N39" s="139">
        <f t="shared" si="4"/>
        <v>0</v>
      </c>
      <c r="O39" s="139">
        <f t="shared" si="5"/>
        <v>0</v>
      </c>
      <c r="P39" s="139">
        <f t="shared" si="6"/>
        <v>0</v>
      </c>
    </row>
    <row r="40" spans="1:16" s="169" customFormat="1" ht="24">
      <c r="A40" s="135">
        <f t="shared" si="0"/>
        <v>25</v>
      </c>
      <c r="B40" s="135" t="s">
        <v>97</v>
      </c>
      <c r="C40" s="143" t="s">
        <v>101</v>
      </c>
      <c r="D40" s="135" t="s">
        <v>72</v>
      </c>
      <c r="E40" s="146">
        <v>59</v>
      </c>
      <c r="F40" s="139"/>
      <c r="G40" s="139"/>
      <c r="H40" s="139"/>
      <c r="I40" s="139"/>
      <c r="J40" s="139"/>
      <c r="K40" s="139">
        <f t="shared" si="1"/>
        <v>0</v>
      </c>
      <c r="L40" s="139">
        <f t="shared" si="2"/>
        <v>0</v>
      </c>
      <c r="M40" s="139">
        <f t="shared" si="3"/>
        <v>0</v>
      </c>
      <c r="N40" s="139">
        <f t="shared" si="4"/>
        <v>0</v>
      </c>
      <c r="O40" s="139">
        <f t="shared" si="5"/>
        <v>0</v>
      </c>
      <c r="P40" s="139">
        <f t="shared" si="6"/>
        <v>0</v>
      </c>
    </row>
    <row r="41" spans="1:16" s="169" customFormat="1" ht="24">
      <c r="A41" s="135">
        <f t="shared" si="0"/>
        <v>26</v>
      </c>
      <c r="B41" s="135" t="s">
        <v>97</v>
      </c>
      <c r="C41" s="143" t="s">
        <v>292</v>
      </c>
      <c r="D41" s="135" t="s">
        <v>72</v>
      </c>
      <c r="E41" s="146">
        <v>4</v>
      </c>
      <c r="F41" s="139"/>
      <c r="G41" s="139"/>
      <c r="H41" s="139"/>
      <c r="I41" s="139"/>
      <c r="J41" s="139"/>
      <c r="K41" s="139">
        <f t="shared" si="1"/>
        <v>0</v>
      </c>
      <c r="L41" s="139">
        <f t="shared" si="2"/>
        <v>0</v>
      </c>
      <c r="M41" s="139">
        <f t="shared" si="3"/>
        <v>0</v>
      </c>
      <c r="N41" s="139">
        <f t="shared" si="4"/>
        <v>0</v>
      </c>
      <c r="O41" s="139">
        <f t="shared" si="5"/>
        <v>0</v>
      </c>
      <c r="P41" s="139">
        <f t="shared" si="6"/>
        <v>0</v>
      </c>
    </row>
    <row r="42" spans="1:16" s="169" customFormat="1" ht="12">
      <c r="A42" s="135">
        <f t="shared" si="0"/>
        <v>27</v>
      </c>
      <c r="B42" s="135" t="s">
        <v>97</v>
      </c>
      <c r="C42" s="143" t="s">
        <v>106</v>
      </c>
      <c r="D42" s="135" t="s">
        <v>72</v>
      </c>
      <c r="E42" s="146">
        <v>1.5</v>
      </c>
      <c r="F42" s="139"/>
      <c r="G42" s="139"/>
      <c r="H42" s="139"/>
      <c r="I42" s="139"/>
      <c r="J42" s="139"/>
      <c r="K42" s="139">
        <f t="shared" si="1"/>
        <v>0</v>
      </c>
      <c r="L42" s="139">
        <f t="shared" si="2"/>
        <v>0</v>
      </c>
      <c r="M42" s="139">
        <f t="shared" si="3"/>
        <v>0</v>
      </c>
      <c r="N42" s="139">
        <f t="shared" si="4"/>
        <v>0</v>
      </c>
      <c r="O42" s="139">
        <f t="shared" si="5"/>
        <v>0</v>
      </c>
      <c r="P42" s="139">
        <f t="shared" si="6"/>
        <v>0</v>
      </c>
    </row>
    <row r="43" spans="1:16" s="169" customFormat="1" ht="24">
      <c r="A43" s="135">
        <f t="shared" si="0"/>
        <v>28</v>
      </c>
      <c r="B43" s="135" t="s">
        <v>97</v>
      </c>
      <c r="C43" s="143" t="s">
        <v>107</v>
      </c>
      <c r="D43" s="135" t="s">
        <v>72</v>
      </c>
      <c r="E43" s="146">
        <v>1.5</v>
      </c>
      <c r="F43" s="139"/>
      <c r="G43" s="139"/>
      <c r="H43" s="139"/>
      <c r="I43" s="139"/>
      <c r="J43" s="139"/>
      <c r="K43" s="139">
        <f t="shared" si="1"/>
        <v>0</v>
      </c>
      <c r="L43" s="139">
        <f t="shared" si="2"/>
        <v>0</v>
      </c>
      <c r="M43" s="139">
        <f t="shared" si="3"/>
        <v>0</v>
      </c>
      <c r="N43" s="139">
        <f t="shared" si="4"/>
        <v>0</v>
      </c>
      <c r="O43" s="139">
        <f t="shared" si="5"/>
        <v>0</v>
      </c>
      <c r="P43" s="139">
        <f t="shared" si="6"/>
        <v>0</v>
      </c>
    </row>
    <row r="44" spans="1:16" s="169" customFormat="1" ht="12">
      <c r="A44" s="135">
        <f t="shared" si="0"/>
        <v>29</v>
      </c>
      <c r="B44" s="135"/>
      <c r="C44" s="145" t="s">
        <v>108</v>
      </c>
      <c r="D44" s="135"/>
      <c r="E44" s="146"/>
      <c r="F44" s="139"/>
      <c r="G44" s="139"/>
      <c r="H44" s="139"/>
      <c r="I44" s="139"/>
      <c r="J44" s="139"/>
      <c r="K44" s="139">
        <f t="shared" si="1"/>
        <v>0</v>
      </c>
      <c r="L44" s="139">
        <f t="shared" si="2"/>
        <v>0</v>
      </c>
      <c r="M44" s="139">
        <f t="shared" si="3"/>
        <v>0</v>
      </c>
      <c r="N44" s="139">
        <f t="shared" si="4"/>
        <v>0</v>
      </c>
      <c r="O44" s="139">
        <f t="shared" si="5"/>
        <v>0</v>
      </c>
      <c r="P44" s="139">
        <f t="shared" si="6"/>
        <v>0</v>
      </c>
    </row>
    <row r="45" spans="1:16" s="169" customFormat="1" ht="24">
      <c r="A45" s="135">
        <f t="shared" si="0"/>
        <v>30</v>
      </c>
      <c r="B45" s="135" t="s">
        <v>97</v>
      </c>
      <c r="C45" s="143" t="s">
        <v>110</v>
      </c>
      <c r="D45" s="135" t="s">
        <v>72</v>
      </c>
      <c r="E45" s="146">
        <v>9</v>
      </c>
      <c r="F45" s="139"/>
      <c r="G45" s="139"/>
      <c r="H45" s="139"/>
      <c r="I45" s="139"/>
      <c r="J45" s="139"/>
      <c r="K45" s="139">
        <f t="shared" si="1"/>
        <v>0</v>
      </c>
      <c r="L45" s="139">
        <f t="shared" si="2"/>
        <v>0</v>
      </c>
      <c r="M45" s="139">
        <f t="shared" si="3"/>
        <v>0</v>
      </c>
      <c r="N45" s="139">
        <f t="shared" si="4"/>
        <v>0</v>
      </c>
      <c r="O45" s="139">
        <f t="shared" si="5"/>
        <v>0</v>
      </c>
      <c r="P45" s="139">
        <f t="shared" si="6"/>
        <v>0</v>
      </c>
    </row>
    <row r="46" spans="1:16" s="169" customFormat="1" ht="12">
      <c r="A46" s="135">
        <f t="shared" si="0"/>
        <v>31</v>
      </c>
      <c r="B46" s="135" t="s">
        <v>97</v>
      </c>
      <c r="C46" s="143" t="s">
        <v>111</v>
      </c>
      <c r="D46" s="135" t="s">
        <v>72</v>
      </c>
      <c r="E46" s="146">
        <v>9</v>
      </c>
      <c r="F46" s="139"/>
      <c r="G46" s="139"/>
      <c r="H46" s="139"/>
      <c r="I46" s="139"/>
      <c r="J46" s="139"/>
      <c r="K46" s="139">
        <f t="shared" si="1"/>
        <v>0</v>
      </c>
      <c r="L46" s="139">
        <f t="shared" si="2"/>
        <v>0</v>
      </c>
      <c r="M46" s="139">
        <f t="shared" si="3"/>
        <v>0</v>
      </c>
      <c r="N46" s="139">
        <f t="shared" si="4"/>
        <v>0</v>
      </c>
      <c r="O46" s="139">
        <f t="shared" si="5"/>
        <v>0</v>
      </c>
      <c r="P46" s="139">
        <f t="shared" si="6"/>
        <v>0</v>
      </c>
    </row>
    <row r="47" spans="1:16" s="169" customFormat="1" ht="12">
      <c r="A47" s="135">
        <f t="shared" si="0"/>
        <v>32</v>
      </c>
      <c r="B47" s="135"/>
      <c r="C47" s="145" t="s">
        <v>113</v>
      </c>
      <c r="D47" s="170"/>
      <c r="E47" s="146"/>
      <c r="F47" s="139"/>
      <c r="G47" s="139"/>
      <c r="H47" s="139"/>
      <c r="I47" s="139"/>
      <c r="J47" s="139"/>
      <c r="K47" s="139">
        <f t="shared" si="1"/>
        <v>0</v>
      </c>
      <c r="L47" s="139">
        <f t="shared" si="2"/>
        <v>0</v>
      </c>
      <c r="M47" s="139">
        <f t="shared" si="3"/>
        <v>0</v>
      </c>
      <c r="N47" s="139">
        <f t="shared" si="4"/>
        <v>0</v>
      </c>
      <c r="O47" s="139">
        <f t="shared" si="5"/>
        <v>0</v>
      </c>
      <c r="P47" s="139">
        <f t="shared" si="6"/>
        <v>0</v>
      </c>
    </row>
    <row r="48" spans="1:16" s="169" customFormat="1" ht="24">
      <c r="A48" s="135">
        <f t="shared" si="0"/>
        <v>33</v>
      </c>
      <c r="B48" s="135" t="s">
        <v>97</v>
      </c>
      <c r="C48" s="141" t="s">
        <v>117</v>
      </c>
      <c r="D48" s="170" t="s">
        <v>72</v>
      </c>
      <c r="E48" s="146">
        <v>9</v>
      </c>
      <c r="F48" s="139"/>
      <c r="G48" s="139"/>
      <c r="H48" s="139"/>
      <c r="I48" s="139"/>
      <c r="J48" s="139"/>
      <c r="K48" s="139">
        <f t="shared" si="1"/>
        <v>0</v>
      </c>
      <c r="L48" s="139">
        <f t="shared" si="2"/>
        <v>0</v>
      </c>
      <c r="M48" s="139">
        <f t="shared" si="3"/>
        <v>0</v>
      </c>
      <c r="N48" s="139">
        <f t="shared" si="4"/>
        <v>0</v>
      </c>
      <c r="O48" s="139">
        <f t="shared" si="5"/>
        <v>0</v>
      </c>
      <c r="P48" s="139">
        <f t="shared" si="6"/>
        <v>0</v>
      </c>
    </row>
    <row r="49" spans="1:16" s="169" customFormat="1" ht="12">
      <c r="A49" s="135">
        <f t="shared" si="0"/>
        <v>34</v>
      </c>
      <c r="B49" s="135" t="s">
        <v>97</v>
      </c>
      <c r="C49" s="141" t="s">
        <v>118</v>
      </c>
      <c r="D49" s="170" t="s">
        <v>72</v>
      </c>
      <c r="E49" s="146">
        <v>9</v>
      </c>
      <c r="F49" s="139"/>
      <c r="G49" s="139"/>
      <c r="H49" s="139"/>
      <c r="I49" s="139"/>
      <c r="J49" s="139"/>
      <c r="K49" s="139">
        <f t="shared" si="1"/>
        <v>0</v>
      </c>
      <c r="L49" s="139">
        <f t="shared" si="2"/>
        <v>0</v>
      </c>
      <c r="M49" s="139">
        <f t="shared" si="3"/>
        <v>0</v>
      </c>
      <c r="N49" s="139">
        <f t="shared" si="4"/>
        <v>0</v>
      </c>
      <c r="O49" s="139">
        <f t="shared" si="5"/>
        <v>0</v>
      </c>
      <c r="P49" s="139">
        <f t="shared" si="6"/>
        <v>0</v>
      </c>
    </row>
    <row r="50" spans="1:16" s="169" customFormat="1" ht="12">
      <c r="A50" s="135">
        <f t="shared" si="0"/>
        <v>35</v>
      </c>
      <c r="B50" s="135" t="s">
        <v>86</v>
      </c>
      <c r="C50" s="143" t="s">
        <v>119</v>
      </c>
      <c r="D50" s="170" t="s">
        <v>78</v>
      </c>
      <c r="E50" s="146">
        <v>12</v>
      </c>
      <c r="F50" s="139"/>
      <c r="G50" s="139"/>
      <c r="H50" s="139"/>
      <c r="I50" s="139"/>
      <c r="J50" s="139"/>
      <c r="K50" s="139">
        <f t="shared" si="1"/>
        <v>0</v>
      </c>
      <c r="L50" s="139">
        <f t="shared" si="2"/>
        <v>0</v>
      </c>
      <c r="M50" s="139">
        <f t="shared" si="3"/>
        <v>0</v>
      </c>
      <c r="N50" s="139">
        <f t="shared" si="4"/>
        <v>0</v>
      </c>
      <c r="O50" s="139">
        <f t="shared" si="5"/>
        <v>0</v>
      </c>
      <c r="P50" s="139">
        <f t="shared" si="6"/>
        <v>0</v>
      </c>
    </row>
    <row r="51" spans="1:16" s="169" customFormat="1" ht="12">
      <c r="A51" s="135">
        <f t="shared" si="0"/>
        <v>36</v>
      </c>
      <c r="B51" s="135"/>
      <c r="C51" s="140" t="s">
        <v>125</v>
      </c>
      <c r="D51" s="170"/>
      <c r="E51" s="146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</row>
    <row r="52" spans="1:16" s="169" customFormat="1" ht="12">
      <c r="A52" s="135">
        <f t="shared" si="0"/>
        <v>37</v>
      </c>
      <c r="B52" s="136"/>
      <c r="C52" s="183" t="s">
        <v>294</v>
      </c>
      <c r="D52" s="170"/>
      <c r="E52" s="138"/>
      <c r="F52" s="138"/>
      <c r="G52" s="138"/>
      <c r="H52" s="138"/>
      <c r="I52" s="138"/>
      <c r="J52" s="138"/>
      <c r="K52" s="139">
        <f aca="true" t="shared" si="7" ref="K52:K77">SUM(H52:J52)</f>
        <v>0</v>
      </c>
      <c r="L52" s="139">
        <f aca="true" t="shared" si="8" ref="L52:L77">ROUND(E52*F52,2)</f>
        <v>0</v>
      </c>
      <c r="M52" s="139">
        <f aca="true" t="shared" si="9" ref="M52:M77">ROUND(E52*H52,2)</f>
        <v>0</v>
      </c>
      <c r="N52" s="139">
        <f aca="true" t="shared" si="10" ref="N52:N77">ROUND(E52*I52,2)</f>
        <v>0</v>
      </c>
      <c r="O52" s="139">
        <f aca="true" t="shared" si="11" ref="O52:O77">ROUND(E52*J52,2)</f>
        <v>0</v>
      </c>
      <c r="P52" s="139">
        <f aca="true" t="shared" si="12" ref="P52:P77">M52+N52+O52</f>
        <v>0</v>
      </c>
    </row>
    <row r="53" spans="1:16" s="169" customFormat="1" ht="12">
      <c r="A53" s="135">
        <f t="shared" si="0"/>
        <v>38</v>
      </c>
      <c r="B53" s="135"/>
      <c r="C53" s="140" t="s">
        <v>68</v>
      </c>
      <c r="D53" s="170"/>
      <c r="E53" s="146"/>
      <c r="F53" s="139"/>
      <c r="G53" s="139"/>
      <c r="H53" s="139"/>
      <c r="I53" s="139"/>
      <c r="J53" s="139"/>
      <c r="K53" s="139">
        <f t="shared" si="7"/>
        <v>0</v>
      </c>
      <c r="L53" s="139">
        <f t="shared" si="8"/>
        <v>0</v>
      </c>
      <c r="M53" s="139">
        <f t="shared" si="9"/>
        <v>0</v>
      </c>
      <c r="N53" s="139">
        <f t="shared" si="10"/>
        <v>0</v>
      </c>
      <c r="O53" s="139">
        <f t="shared" si="11"/>
        <v>0</v>
      </c>
      <c r="P53" s="139">
        <f t="shared" si="12"/>
        <v>0</v>
      </c>
    </row>
    <row r="54" spans="1:16" s="169" customFormat="1" ht="24">
      <c r="A54" s="135">
        <f t="shared" si="0"/>
        <v>39</v>
      </c>
      <c r="B54" s="135" t="s">
        <v>69</v>
      </c>
      <c r="C54" s="142" t="s">
        <v>71</v>
      </c>
      <c r="D54" s="135" t="s">
        <v>72</v>
      </c>
      <c r="E54" s="146">
        <v>54</v>
      </c>
      <c r="F54" s="139"/>
      <c r="G54" s="139"/>
      <c r="H54" s="139"/>
      <c r="I54" s="139"/>
      <c r="J54" s="139"/>
      <c r="K54" s="139">
        <f t="shared" si="7"/>
        <v>0</v>
      </c>
      <c r="L54" s="139">
        <f t="shared" si="8"/>
        <v>0</v>
      </c>
      <c r="M54" s="139">
        <f t="shared" si="9"/>
        <v>0</v>
      </c>
      <c r="N54" s="139">
        <f t="shared" si="10"/>
        <v>0</v>
      </c>
      <c r="O54" s="139">
        <f t="shared" si="11"/>
        <v>0</v>
      </c>
      <c r="P54" s="139">
        <f t="shared" si="12"/>
        <v>0</v>
      </c>
    </row>
    <row r="55" spans="1:16" s="169" customFormat="1" ht="24">
      <c r="A55" s="135">
        <f t="shared" si="0"/>
        <v>40</v>
      </c>
      <c r="B55" s="135" t="s">
        <v>69</v>
      </c>
      <c r="C55" s="142" t="s">
        <v>75</v>
      </c>
      <c r="D55" s="170" t="s">
        <v>72</v>
      </c>
      <c r="E55" s="146">
        <v>7</v>
      </c>
      <c r="F55" s="139"/>
      <c r="G55" s="139"/>
      <c r="H55" s="139"/>
      <c r="I55" s="139"/>
      <c r="J55" s="139"/>
      <c r="K55" s="139">
        <f t="shared" si="7"/>
        <v>0</v>
      </c>
      <c r="L55" s="139">
        <f t="shared" si="8"/>
        <v>0</v>
      </c>
      <c r="M55" s="139">
        <f t="shared" si="9"/>
        <v>0</v>
      </c>
      <c r="N55" s="139">
        <f t="shared" si="10"/>
        <v>0</v>
      </c>
      <c r="O55" s="139">
        <f t="shared" si="11"/>
        <v>0</v>
      </c>
      <c r="P55" s="139">
        <f t="shared" si="12"/>
        <v>0</v>
      </c>
    </row>
    <row r="56" spans="1:16" s="169" customFormat="1" ht="24">
      <c r="A56" s="135">
        <f t="shared" si="0"/>
        <v>41</v>
      </c>
      <c r="B56" s="135" t="s">
        <v>69</v>
      </c>
      <c r="C56" s="142" t="s">
        <v>79</v>
      </c>
      <c r="D56" s="135" t="s">
        <v>72</v>
      </c>
      <c r="E56" s="146">
        <v>7</v>
      </c>
      <c r="F56" s="139"/>
      <c r="G56" s="139"/>
      <c r="H56" s="139"/>
      <c r="I56" s="139"/>
      <c r="J56" s="139"/>
      <c r="K56" s="139">
        <f t="shared" si="7"/>
        <v>0</v>
      </c>
      <c r="L56" s="139">
        <f t="shared" si="8"/>
        <v>0</v>
      </c>
      <c r="M56" s="139">
        <f t="shared" si="9"/>
        <v>0</v>
      </c>
      <c r="N56" s="139">
        <f t="shared" si="10"/>
        <v>0</v>
      </c>
      <c r="O56" s="139">
        <f t="shared" si="11"/>
        <v>0</v>
      </c>
      <c r="P56" s="139">
        <f t="shared" si="12"/>
        <v>0</v>
      </c>
    </row>
    <row r="57" spans="1:16" s="169" customFormat="1" ht="24">
      <c r="A57" s="135">
        <f t="shared" si="0"/>
        <v>42</v>
      </c>
      <c r="B57" s="135" t="s">
        <v>69</v>
      </c>
      <c r="C57" s="141" t="s">
        <v>81</v>
      </c>
      <c r="D57" s="135" t="s">
        <v>72</v>
      </c>
      <c r="E57" s="146">
        <v>3</v>
      </c>
      <c r="F57" s="139"/>
      <c r="G57" s="139"/>
      <c r="H57" s="139"/>
      <c r="I57" s="139"/>
      <c r="J57" s="139"/>
      <c r="K57" s="139">
        <f t="shared" si="7"/>
        <v>0</v>
      </c>
      <c r="L57" s="139">
        <f t="shared" si="8"/>
        <v>0</v>
      </c>
      <c r="M57" s="139">
        <f t="shared" si="9"/>
        <v>0</v>
      </c>
      <c r="N57" s="139">
        <f t="shared" si="10"/>
        <v>0</v>
      </c>
      <c r="O57" s="139">
        <f t="shared" si="11"/>
        <v>0</v>
      </c>
      <c r="P57" s="139">
        <f t="shared" si="12"/>
        <v>0</v>
      </c>
    </row>
    <row r="58" spans="1:16" s="169" customFormat="1" ht="24">
      <c r="A58" s="135">
        <f t="shared" si="0"/>
        <v>43</v>
      </c>
      <c r="B58" s="135" t="s">
        <v>69</v>
      </c>
      <c r="C58" s="142" t="s">
        <v>293</v>
      </c>
      <c r="D58" s="135" t="s">
        <v>72</v>
      </c>
      <c r="E58" s="146">
        <v>6</v>
      </c>
      <c r="F58" s="139"/>
      <c r="G58" s="139"/>
      <c r="H58" s="139"/>
      <c r="I58" s="139"/>
      <c r="J58" s="139"/>
      <c r="K58" s="139">
        <f t="shared" si="7"/>
        <v>0</v>
      </c>
      <c r="L58" s="139">
        <f t="shared" si="8"/>
        <v>0</v>
      </c>
      <c r="M58" s="139">
        <f t="shared" si="9"/>
        <v>0</v>
      </c>
      <c r="N58" s="139">
        <f t="shared" si="10"/>
        <v>0</v>
      </c>
      <c r="O58" s="139">
        <f t="shared" si="11"/>
        <v>0</v>
      </c>
      <c r="P58" s="139">
        <f t="shared" si="12"/>
        <v>0</v>
      </c>
    </row>
    <row r="59" spans="1:16" s="169" customFormat="1" ht="36">
      <c r="A59" s="135">
        <f t="shared" si="0"/>
        <v>44</v>
      </c>
      <c r="B59" s="135" t="s">
        <v>69</v>
      </c>
      <c r="C59" s="142" t="s">
        <v>83</v>
      </c>
      <c r="D59" s="135" t="s">
        <v>72</v>
      </c>
      <c r="E59" s="146">
        <v>5</v>
      </c>
      <c r="F59" s="139"/>
      <c r="G59" s="139"/>
      <c r="H59" s="139"/>
      <c r="I59" s="139"/>
      <c r="J59" s="139"/>
      <c r="K59" s="139">
        <f t="shared" si="7"/>
        <v>0</v>
      </c>
      <c r="L59" s="139">
        <f t="shared" si="8"/>
        <v>0</v>
      </c>
      <c r="M59" s="139">
        <f t="shared" si="9"/>
        <v>0</v>
      </c>
      <c r="N59" s="139">
        <f t="shared" si="10"/>
        <v>0</v>
      </c>
      <c r="O59" s="139">
        <f t="shared" si="11"/>
        <v>0</v>
      </c>
      <c r="P59" s="139">
        <f t="shared" si="12"/>
        <v>0</v>
      </c>
    </row>
    <row r="60" spans="1:16" s="169" customFormat="1" ht="24">
      <c r="A60" s="135">
        <f t="shared" si="0"/>
        <v>45</v>
      </c>
      <c r="B60" s="135" t="s">
        <v>69</v>
      </c>
      <c r="C60" s="142" t="s">
        <v>84</v>
      </c>
      <c r="D60" s="135" t="s">
        <v>85</v>
      </c>
      <c r="E60" s="146">
        <v>1</v>
      </c>
      <c r="F60" s="139"/>
      <c r="G60" s="139"/>
      <c r="H60" s="139"/>
      <c r="I60" s="139"/>
      <c r="J60" s="139"/>
      <c r="K60" s="139">
        <f t="shared" si="7"/>
        <v>0</v>
      </c>
      <c r="L60" s="139">
        <f t="shared" si="8"/>
        <v>0</v>
      </c>
      <c r="M60" s="139">
        <f t="shared" si="9"/>
        <v>0</v>
      </c>
      <c r="N60" s="139">
        <f t="shared" si="10"/>
        <v>0</v>
      </c>
      <c r="O60" s="139">
        <f t="shared" si="11"/>
        <v>0</v>
      </c>
      <c r="P60" s="139">
        <f t="shared" si="12"/>
        <v>0</v>
      </c>
    </row>
    <row r="61" spans="1:16" s="169" customFormat="1" ht="12">
      <c r="A61" s="135">
        <f t="shared" si="0"/>
        <v>46</v>
      </c>
      <c r="B61" s="135"/>
      <c r="C61" s="137" t="s">
        <v>9</v>
      </c>
      <c r="D61" s="135"/>
      <c r="E61" s="146"/>
      <c r="F61" s="139"/>
      <c r="G61" s="139"/>
      <c r="H61" s="139"/>
      <c r="I61" s="139"/>
      <c r="J61" s="139"/>
      <c r="K61" s="139">
        <f t="shared" si="7"/>
        <v>0</v>
      </c>
      <c r="L61" s="139">
        <f t="shared" si="8"/>
        <v>0</v>
      </c>
      <c r="M61" s="139">
        <f t="shared" si="9"/>
        <v>0</v>
      </c>
      <c r="N61" s="139">
        <f t="shared" si="10"/>
        <v>0</v>
      </c>
      <c r="O61" s="139">
        <f t="shared" si="11"/>
        <v>0</v>
      </c>
      <c r="P61" s="139">
        <f t="shared" si="12"/>
        <v>0</v>
      </c>
    </row>
    <row r="62" spans="1:16" s="169" customFormat="1" ht="12">
      <c r="A62" s="135">
        <f t="shared" si="0"/>
        <v>47</v>
      </c>
      <c r="B62" s="135" t="s">
        <v>91</v>
      </c>
      <c r="C62" s="143" t="s">
        <v>95</v>
      </c>
      <c r="D62" s="135" t="s">
        <v>72</v>
      </c>
      <c r="E62" s="146">
        <v>7</v>
      </c>
      <c r="F62" s="139"/>
      <c r="G62" s="139"/>
      <c r="H62" s="139"/>
      <c r="I62" s="139"/>
      <c r="J62" s="139"/>
      <c r="K62" s="139">
        <f t="shared" si="7"/>
        <v>0</v>
      </c>
      <c r="L62" s="139">
        <f t="shared" si="8"/>
        <v>0</v>
      </c>
      <c r="M62" s="139">
        <f t="shared" si="9"/>
        <v>0</v>
      </c>
      <c r="N62" s="139">
        <f t="shared" si="10"/>
        <v>0</v>
      </c>
      <c r="O62" s="139">
        <f t="shared" si="11"/>
        <v>0</v>
      </c>
      <c r="P62" s="139">
        <f t="shared" si="12"/>
        <v>0</v>
      </c>
    </row>
    <row r="63" spans="1:16" s="169" customFormat="1" ht="12">
      <c r="A63" s="135">
        <f t="shared" si="0"/>
        <v>48</v>
      </c>
      <c r="B63" s="135"/>
      <c r="C63" s="137" t="s">
        <v>10</v>
      </c>
      <c r="D63" s="170"/>
      <c r="E63" s="146"/>
      <c r="F63" s="139"/>
      <c r="G63" s="139"/>
      <c r="H63" s="139"/>
      <c r="I63" s="139"/>
      <c r="J63" s="139"/>
      <c r="K63" s="139">
        <f t="shared" si="7"/>
        <v>0</v>
      </c>
      <c r="L63" s="139">
        <f t="shared" si="8"/>
        <v>0</v>
      </c>
      <c r="M63" s="139">
        <f t="shared" si="9"/>
        <v>0</v>
      </c>
      <c r="N63" s="139">
        <f t="shared" si="10"/>
        <v>0</v>
      </c>
      <c r="O63" s="139">
        <f t="shared" si="11"/>
        <v>0</v>
      </c>
      <c r="P63" s="139">
        <f t="shared" si="12"/>
        <v>0</v>
      </c>
    </row>
    <row r="64" spans="1:16" s="169" customFormat="1" ht="12">
      <c r="A64" s="135">
        <f t="shared" si="0"/>
        <v>49</v>
      </c>
      <c r="B64" s="135"/>
      <c r="C64" s="145" t="s">
        <v>96</v>
      </c>
      <c r="D64" s="170"/>
      <c r="E64" s="146"/>
      <c r="F64" s="139"/>
      <c r="G64" s="139"/>
      <c r="H64" s="139"/>
      <c r="I64" s="139"/>
      <c r="J64" s="139"/>
      <c r="K64" s="139">
        <f t="shared" si="7"/>
        <v>0</v>
      </c>
      <c r="L64" s="139">
        <f t="shared" si="8"/>
        <v>0</v>
      </c>
      <c r="M64" s="139">
        <f t="shared" si="9"/>
        <v>0</v>
      </c>
      <c r="N64" s="139">
        <f t="shared" si="10"/>
        <v>0</v>
      </c>
      <c r="O64" s="139">
        <f t="shared" si="11"/>
        <v>0</v>
      </c>
      <c r="P64" s="139">
        <f t="shared" si="12"/>
        <v>0</v>
      </c>
    </row>
    <row r="65" spans="1:16" s="169" customFormat="1" ht="12">
      <c r="A65" s="135">
        <f t="shared" si="0"/>
        <v>50</v>
      </c>
      <c r="B65" s="135" t="s">
        <v>97</v>
      </c>
      <c r="C65" s="141" t="s">
        <v>98</v>
      </c>
      <c r="D65" s="135" t="s">
        <v>72</v>
      </c>
      <c r="E65" s="146">
        <v>54</v>
      </c>
      <c r="F65" s="139"/>
      <c r="G65" s="139"/>
      <c r="H65" s="139"/>
      <c r="I65" s="139"/>
      <c r="J65" s="139"/>
      <c r="K65" s="139">
        <f t="shared" si="7"/>
        <v>0</v>
      </c>
      <c r="L65" s="139">
        <f t="shared" si="8"/>
        <v>0</v>
      </c>
      <c r="M65" s="139">
        <f t="shared" si="9"/>
        <v>0</v>
      </c>
      <c r="N65" s="139">
        <f t="shared" si="10"/>
        <v>0</v>
      </c>
      <c r="O65" s="139">
        <f t="shared" si="11"/>
        <v>0</v>
      </c>
      <c r="P65" s="139">
        <f t="shared" si="12"/>
        <v>0</v>
      </c>
    </row>
    <row r="66" spans="1:16" s="169" customFormat="1" ht="12">
      <c r="A66" s="135">
        <f t="shared" si="0"/>
        <v>51</v>
      </c>
      <c r="B66" s="135" t="s">
        <v>97</v>
      </c>
      <c r="C66" s="143" t="s">
        <v>100</v>
      </c>
      <c r="D66" s="135" t="s">
        <v>72</v>
      </c>
      <c r="E66" s="146">
        <v>54</v>
      </c>
      <c r="F66" s="139"/>
      <c r="G66" s="139"/>
      <c r="H66" s="139"/>
      <c r="I66" s="139"/>
      <c r="J66" s="139"/>
      <c r="K66" s="139">
        <f t="shared" si="7"/>
        <v>0</v>
      </c>
      <c r="L66" s="139">
        <f t="shared" si="8"/>
        <v>0</v>
      </c>
      <c r="M66" s="139">
        <f t="shared" si="9"/>
        <v>0</v>
      </c>
      <c r="N66" s="139">
        <f t="shared" si="10"/>
        <v>0</v>
      </c>
      <c r="O66" s="139">
        <f t="shared" si="11"/>
        <v>0</v>
      </c>
      <c r="P66" s="139">
        <f t="shared" si="12"/>
        <v>0</v>
      </c>
    </row>
    <row r="67" spans="1:16" s="169" customFormat="1" ht="24">
      <c r="A67" s="135">
        <f t="shared" si="0"/>
        <v>52</v>
      </c>
      <c r="B67" s="135" t="s">
        <v>97</v>
      </c>
      <c r="C67" s="143" t="s">
        <v>101</v>
      </c>
      <c r="D67" s="135" t="s">
        <v>72</v>
      </c>
      <c r="E67" s="146">
        <v>54</v>
      </c>
      <c r="F67" s="139"/>
      <c r="G67" s="139"/>
      <c r="H67" s="139"/>
      <c r="I67" s="139"/>
      <c r="J67" s="139"/>
      <c r="K67" s="139">
        <f t="shared" si="7"/>
        <v>0</v>
      </c>
      <c r="L67" s="139">
        <f t="shared" si="8"/>
        <v>0</v>
      </c>
      <c r="M67" s="139">
        <f t="shared" si="9"/>
        <v>0</v>
      </c>
      <c r="N67" s="139">
        <f t="shared" si="10"/>
        <v>0</v>
      </c>
      <c r="O67" s="139">
        <f t="shared" si="11"/>
        <v>0</v>
      </c>
      <c r="P67" s="139">
        <f t="shared" si="12"/>
        <v>0</v>
      </c>
    </row>
    <row r="68" spans="1:16" s="169" customFormat="1" ht="24">
      <c r="A68" s="135">
        <f t="shared" si="0"/>
        <v>53</v>
      </c>
      <c r="B68" s="135" t="s">
        <v>97</v>
      </c>
      <c r="C68" s="143" t="s">
        <v>104</v>
      </c>
      <c r="D68" s="135" t="s">
        <v>72</v>
      </c>
      <c r="E68" s="146">
        <v>6</v>
      </c>
      <c r="F68" s="139"/>
      <c r="G68" s="139"/>
      <c r="H68" s="139"/>
      <c r="I68" s="139"/>
      <c r="J68" s="139"/>
      <c r="K68" s="139">
        <f t="shared" si="7"/>
        <v>0</v>
      </c>
      <c r="L68" s="139">
        <f t="shared" si="8"/>
        <v>0</v>
      </c>
      <c r="M68" s="139">
        <f t="shared" si="9"/>
        <v>0</v>
      </c>
      <c r="N68" s="139">
        <f t="shared" si="10"/>
        <v>0</v>
      </c>
      <c r="O68" s="139">
        <f t="shared" si="11"/>
        <v>0</v>
      </c>
      <c r="P68" s="139">
        <f t="shared" si="12"/>
        <v>0</v>
      </c>
    </row>
    <row r="69" spans="1:16" s="169" customFormat="1" ht="12">
      <c r="A69" s="135">
        <f t="shared" si="0"/>
        <v>54</v>
      </c>
      <c r="B69" s="135" t="s">
        <v>97</v>
      </c>
      <c r="C69" s="143" t="s">
        <v>106</v>
      </c>
      <c r="D69" s="135" t="s">
        <v>72</v>
      </c>
      <c r="E69" s="146">
        <v>1</v>
      </c>
      <c r="F69" s="139"/>
      <c r="G69" s="139"/>
      <c r="H69" s="139"/>
      <c r="I69" s="139"/>
      <c r="J69" s="139"/>
      <c r="K69" s="139">
        <f t="shared" si="7"/>
        <v>0</v>
      </c>
      <c r="L69" s="139">
        <f t="shared" si="8"/>
        <v>0</v>
      </c>
      <c r="M69" s="139">
        <f t="shared" si="9"/>
        <v>0</v>
      </c>
      <c r="N69" s="139">
        <f t="shared" si="10"/>
        <v>0</v>
      </c>
      <c r="O69" s="139">
        <f t="shared" si="11"/>
        <v>0</v>
      </c>
      <c r="P69" s="139">
        <f t="shared" si="12"/>
        <v>0</v>
      </c>
    </row>
    <row r="70" spans="1:16" s="169" customFormat="1" ht="24">
      <c r="A70" s="135">
        <f t="shared" si="0"/>
        <v>55</v>
      </c>
      <c r="B70" s="135" t="s">
        <v>97</v>
      </c>
      <c r="C70" s="143" t="s">
        <v>107</v>
      </c>
      <c r="D70" s="135" t="s">
        <v>72</v>
      </c>
      <c r="E70" s="146">
        <v>1</v>
      </c>
      <c r="F70" s="139"/>
      <c r="G70" s="139"/>
      <c r="H70" s="139"/>
      <c r="I70" s="139"/>
      <c r="J70" s="139"/>
      <c r="K70" s="139">
        <f t="shared" si="7"/>
        <v>0</v>
      </c>
      <c r="L70" s="139">
        <f t="shared" si="8"/>
        <v>0</v>
      </c>
      <c r="M70" s="139">
        <f t="shared" si="9"/>
        <v>0</v>
      </c>
      <c r="N70" s="139">
        <f t="shared" si="10"/>
        <v>0</v>
      </c>
      <c r="O70" s="139">
        <f t="shared" si="11"/>
        <v>0</v>
      </c>
      <c r="P70" s="139">
        <f t="shared" si="12"/>
        <v>0</v>
      </c>
    </row>
    <row r="71" spans="1:16" s="169" customFormat="1" ht="12">
      <c r="A71" s="135">
        <f t="shared" si="0"/>
        <v>56</v>
      </c>
      <c r="B71" s="135"/>
      <c r="C71" s="145" t="s">
        <v>108</v>
      </c>
      <c r="D71" s="135"/>
      <c r="E71" s="146"/>
      <c r="F71" s="139"/>
      <c r="G71" s="139"/>
      <c r="H71" s="139"/>
      <c r="I71" s="139"/>
      <c r="J71" s="139"/>
      <c r="K71" s="139">
        <f t="shared" si="7"/>
        <v>0</v>
      </c>
      <c r="L71" s="139">
        <f t="shared" si="8"/>
        <v>0</v>
      </c>
      <c r="M71" s="139">
        <f t="shared" si="9"/>
        <v>0</v>
      </c>
      <c r="N71" s="139">
        <f t="shared" si="10"/>
        <v>0</v>
      </c>
      <c r="O71" s="139">
        <f t="shared" si="11"/>
        <v>0</v>
      </c>
      <c r="P71" s="139">
        <f t="shared" si="12"/>
        <v>0</v>
      </c>
    </row>
    <row r="72" spans="1:16" s="169" customFormat="1" ht="24">
      <c r="A72" s="135">
        <f t="shared" si="0"/>
        <v>57</v>
      </c>
      <c r="B72" s="135" t="s">
        <v>97</v>
      </c>
      <c r="C72" s="143" t="s">
        <v>110</v>
      </c>
      <c r="D72" s="135" t="s">
        <v>72</v>
      </c>
      <c r="E72" s="146">
        <v>7</v>
      </c>
      <c r="F72" s="139"/>
      <c r="G72" s="139"/>
      <c r="H72" s="139"/>
      <c r="I72" s="139"/>
      <c r="J72" s="139"/>
      <c r="K72" s="139">
        <f t="shared" si="7"/>
        <v>0</v>
      </c>
      <c r="L72" s="139">
        <f t="shared" si="8"/>
        <v>0</v>
      </c>
      <c r="M72" s="139">
        <f t="shared" si="9"/>
        <v>0</v>
      </c>
      <c r="N72" s="139">
        <f t="shared" si="10"/>
        <v>0</v>
      </c>
      <c r="O72" s="139">
        <f t="shared" si="11"/>
        <v>0</v>
      </c>
      <c r="P72" s="139">
        <f t="shared" si="12"/>
        <v>0</v>
      </c>
    </row>
    <row r="73" spans="1:16" s="169" customFormat="1" ht="12">
      <c r="A73" s="135">
        <f t="shared" si="0"/>
        <v>58</v>
      </c>
      <c r="B73" s="135" t="s">
        <v>97</v>
      </c>
      <c r="C73" s="143" t="s">
        <v>111</v>
      </c>
      <c r="D73" s="135" t="s">
        <v>72</v>
      </c>
      <c r="E73" s="146">
        <v>7</v>
      </c>
      <c r="F73" s="139"/>
      <c r="G73" s="139"/>
      <c r="H73" s="139"/>
      <c r="I73" s="139"/>
      <c r="J73" s="139"/>
      <c r="K73" s="139">
        <f t="shared" si="7"/>
        <v>0</v>
      </c>
      <c r="L73" s="139">
        <f t="shared" si="8"/>
        <v>0</v>
      </c>
      <c r="M73" s="139">
        <f t="shared" si="9"/>
        <v>0</v>
      </c>
      <c r="N73" s="139">
        <f t="shared" si="10"/>
        <v>0</v>
      </c>
      <c r="O73" s="139">
        <f t="shared" si="11"/>
        <v>0</v>
      </c>
      <c r="P73" s="139">
        <f t="shared" si="12"/>
        <v>0</v>
      </c>
    </row>
    <row r="74" spans="1:16" s="169" customFormat="1" ht="12">
      <c r="A74" s="135">
        <f t="shared" si="0"/>
        <v>59</v>
      </c>
      <c r="B74" s="135"/>
      <c r="C74" s="145" t="s">
        <v>113</v>
      </c>
      <c r="D74" s="170"/>
      <c r="E74" s="146"/>
      <c r="F74" s="139"/>
      <c r="G74" s="139"/>
      <c r="H74" s="139"/>
      <c r="I74" s="139"/>
      <c r="J74" s="139"/>
      <c r="K74" s="139">
        <f t="shared" si="7"/>
        <v>0</v>
      </c>
      <c r="L74" s="139">
        <f t="shared" si="8"/>
        <v>0</v>
      </c>
      <c r="M74" s="139">
        <f t="shared" si="9"/>
        <v>0</v>
      </c>
      <c r="N74" s="139">
        <f t="shared" si="10"/>
        <v>0</v>
      </c>
      <c r="O74" s="139">
        <f t="shared" si="11"/>
        <v>0</v>
      </c>
      <c r="P74" s="139">
        <f t="shared" si="12"/>
        <v>0</v>
      </c>
    </row>
    <row r="75" spans="1:16" s="169" customFormat="1" ht="24">
      <c r="A75" s="135">
        <f t="shared" si="0"/>
        <v>60</v>
      </c>
      <c r="B75" s="135" t="s">
        <v>97</v>
      </c>
      <c r="C75" s="141" t="s">
        <v>117</v>
      </c>
      <c r="D75" s="170" t="s">
        <v>72</v>
      </c>
      <c r="E75" s="146">
        <v>7</v>
      </c>
      <c r="F75" s="139"/>
      <c r="G75" s="139"/>
      <c r="H75" s="139"/>
      <c r="I75" s="139"/>
      <c r="J75" s="139"/>
      <c r="K75" s="139">
        <f t="shared" si="7"/>
        <v>0</v>
      </c>
      <c r="L75" s="139">
        <f t="shared" si="8"/>
        <v>0</v>
      </c>
      <c r="M75" s="139">
        <f t="shared" si="9"/>
        <v>0</v>
      </c>
      <c r="N75" s="139">
        <f t="shared" si="10"/>
        <v>0</v>
      </c>
      <c r="O75" s="139">
        <f t="shared" si="11"/>
        <v>0</v>
      </c>
      <c r="P75" s="139">
        <f t="shared" si="12"/>
        <v>0</v>
      </c>
    </row>
    <row r="76" spans="1:16" s="169" customFormat="1" ht="12">
      <c r="A76" s="135">
        <f t="shared" si="0"/>
        <v>61</v>
      </c>
      <c r="B76" s="135" t="s">
        <v>97</v>
      </c>
      <c r="C76" s="141" t="s">
        <v>118</v>
      </c>
      <c r="D76" s="170" t="s">
        <v>72</v>
      </c>
      <c r="E76" s="146">
        <v>7</v>
      </c>
      <c r="F76" s="139"/>
      <c r="G76" s="139"/>
      <c r="H76" s="139"/>
      <c r="I76" s="139"/>
      <c r="J76" s="139"/>
      <c r="K76" s="139">
        <f t="shared" si="7"/>
        <v>0</v>
      </c>
      <c r="L76" s="139">
        <f t="shared" si="8"/>
        <v>0</v>
      </c>
      <c r="M76" s="139">
        <f t="shared" si="9"/>
        <v>0</v>
      </c>
      <c r="N76" s="139">
        <f t="shared" si="10"/>
        <v>0</v>
      </c>
      <c r="O76" s="139">
        <f t="shared" si="11"/>
        <v>0</v>
      </c>
      <c r="P76" s="139">
        <f t="shared" si="12"/>
        <v>0</v>
      </c>
    </row>
    <row r="77" spans="1:16" s="169" customFormat="1" ht="12">
      <c r="A77" s="135">
        <f t="shared" si="0"/>
        <v>62</v>
      </c>
      <c r="B77" s="135" t="s">
        <v>86</v>
      </c>
      <c r="C77" s="143" t="s">
        <v>119</v>
      </c>
      <c r="D77" s="170" t="s">
        <v>78</v>
      </c>
      <c r="E77" s="146">
        <v>12</v>
      </c>
      <c r="F77" s="139"/>
      <c r="G77" s="139"/>
      <c r="H77" s="139"/>
      <c r="I77" s="139"/>
      <c r="J77" s="139"/>
      <c r="K77" s="139">
        <f t="shared" si="7"/>
        <v>0</v>
      </c>
      <c r="L77" s="139">
        <f t="shared" si="8"/>
        <v>0</v>
      </c>
      <c r="M77" s="139">
        <f t="shared" si="9"/>
        <v>0</v>
      </c>
      <c r="N77" s="139">
        <f t="shared" si="10"/>
        <v>0</v>
      </c>
      <c r="O77" s="139">
        <f t="shared" si="11"/>
        <v>0</v>
      </c>
      <c r="P77" s="139">
        <f t="shared" si="12"/>
        <v>0</v>
      </c>
    </row>
    <row r="78" spans="1:16" s="169" customFormat="1" ht="12">
      <c r="A78" s="135"/>
      <c r="B78" s="135"/>
      <c r="C78" s="143"/>
      <c r="D78" s="170"/>
      <c r="E78" s="146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16" s="169" customFormat="1" ht="12">
      <c r="A79" s="135"/>
      <c r="B79" s="135"/>
      <c r="C79" s="143"/>
      <c r="D79" s="170"/>
      <c r="E79" s="146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16" s="169" customFormat="1" ht="12">
      <c r="A80" s="276" t="s">
        <v>40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8"/>
      <c r="L80" s="55">
        <f>SUM(L15:L79)</f>
        <v>0</v>
      </c>
      <c r="M80" s="55">
        <f>SUM(M15:M79)</f>
        <v>0</v>
      </c>
      <c r="N80" s="55">
        <f>SUM(N15:N79)</f>
        <v>0</v>
      </c>
      <c r="O80" s="55">
        <f>SUM(O15:O79)</f>
        <v>0</v>
      </c>
      <c r="P80" s="55">
        <f>SUM(P15:P79)</f>
        <v>0</v>
      </c>
    </row>
    <row r="81" spans="1:16" s="167" customFormat="1" ht="12.75">
      <c r="A81" s="276" t="s">
        <v>301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80"/>
      <c r="L81" s="156"/>
      <c r="M81" s="156"/>
      <c r="N81" s="157">
        <f>ROUND(N80*0.04,2)</f>
        <v>0</v>
      </c>
      <c r="O81" s="156"/>
      <c r="P81" s="157">
        <f>SUM(M81:O81)</f>
        <v>0</v>
      </c>
    </row>
    <row r="82" spans="1:16" s="167" customFormat="1" ht="12.75">
      <c r="A82" s="281" t="s">
        <v>40</v>
      </c>
      <c r="B82" s="279"/>
      <c r="C82" s="279"/>
      <c r="D82" s="279"/>
      <c r="E82" s="279"/>
      <c r="F82" s="279"/>
      <c r="G82" s="279"/>
      <c r="H82" s="279"/>
      <c r="I82" s="279"/>
      <c r="J82" s="279"/>
      <c r="K82" s="280"/>
      <c r="L82" s="157">
        <f>SUM(L80:L81)</f>
        <v>0</v>
      </c>
      <c r="M82" s="157">
        <f>SUM(M80:M81)</f>
        <v>0</v>
      </c>
      <c r="N82" s="157">
        <f>SUM(N80:N81)</f>
        <v>0</v>
      </c>
      <c r="O82" s="157">
        <f>SUM(O80:O81)</f>
        <v>0</v>
      </c>
      <c r="P82" s="157">
        <f>SUM(P80:P81)</f>
        <v>0</v>
      </c>
    </row>
  </sheetData>
  <sheetProtection/>
  <mergeCells count="16">
    <mergeCell ref="L11:P11"/>
    <mergeCell ref="A80:K80"/>
    <mergeCell ref="A81:K81"/>
    <mergeCell ref="A82:K82"/>
    <mergeCell ref="A4:P4"/>
    <mergeCell ref="A5:P5"/>
    <mergeCell ref="A6:P6"/>
    <mergeCell ref="L7:N7"/>
    <mergeCell ref="O7:P7"/>
    <mergeCell ref="L8:P8"/>
    <mergeCell ref="A11:A12"/>
    <mergeCell ref="B11:B12"/>
    <mergeCell ref="C11:C12"/>
    <mergeCell ref="D11:D12"/>
    <mergeCell ref="E11:E12"/>
    <mergeCell ref="F11:K11"/>
  </mergeCells>
  <printOptions/>
  <pageMargins left="0.7" right="0.7" top="0.75" bottom="0.75" header="0.3" footer="0.3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4.28125" style="27" customWidth="1"/>
    <col min="2" max="2" width="5.7109375" style="27" customWidth="1"/>
    <col min="3" max="3" width="24.00390625" style="27" customWidth="1"/>
    <col min="4" max="4" width="7.140625" style="27" customWidth="1"/>
    <col min="5" max="5" width="6.7109375" style="27" customWidth="1"/>
    <col min="6" max="6" width="4.7109375" style="27" customWidth="1"/>
    <col min="7" max="9" width="6.8515625" style="27" customWidth="1"/>
    <col min="10" max="10" width="7.421875" style="27" customWidth="1"/>
    <col min="11" max="11" width="5.421875" style="27" customWidth="1"/>
    <col min="12" max="12" width="7.421875" style="27" customWidth="1"/>
    <col min="13" max="13" width="6.421875" style="27" customWidth="1"/>
    <col min="14" max="15" width="7.421875" style="27" customWidth="1"/>
    <col min="16" max="16" width="6.421875" style="27" customWidth="1"/>
    <col min="17" max="17" width="7.421875" style="27" customWidth="1"/>
    <col min="18" max="16384" width="9.140625" style="27" customWidth="1"/>
  </cols>
  <sheetData>
    <row r="1" spans="1:17" ht="12.75">
      <c r="A1" s="28" t="str">
        <f>'Celtn.'!A1</f>
        <v>Būvobjekta nosaukums: LU Fizikas institūta sārmu metālu laboratorija.Vienkāršota renovācija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28" t="str">
        <f>'Celtn.'!A2</f>
        <v>Būves nosaukums: LU Fizikas institūta sārmu metālu laboratorija</v>
      </c>
      <c r="B2" s="3"/>
      <c r="C2" s="6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28" t="str">
        <f>'Celtn.'!A3</f>
        <v>Objekta adrese: Miera iela 32, Salaspils</v>
      </c>
      <c r="B3" s="3"/>
      <c r="C3" s="6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25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41" customFormat="1" ht="15.75">
      <c r="A5" s="262" t="s">
        <v>7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s="41" customFormat="1" ht="15.75">
      <c r="A6" s="263" t="s">
        <v>12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s="44" customFormat="1" ht="11.25">
      <c r="A7" s="264" t="s">
        <v>22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7" ht="12.75">
      <c r="A8" s="29"/>
      <c r="B8" s="9"/>
      <c r="C8" s="10"/>
      <c r="D8" s="10"/>
      <c r="E8" s="11"/>
      <c r="F8" s="12"/>
      <c r="G8" s="13"/>
      <c r="H8" s="12"/>
      <c r="I8" s="12"/>
      <c r="J8" s="12"/>
      <c r="K8" s="12"/>
      <c r="L8" s="12"/>
      <c r="M8" s="256" t="s">
        <v>23</v>
      </c>
      <c r="N8" s="256"/>
      <c r="O8" s="256"/>
      <c r="P8" s="265">
        <f>Q39</f>
        <v>0</v>
      </c>
      <c r="Q8" s="265"/>
    </row>
    <row r="9" spans="1:17" ht="12.75">
      <c r="A9" s="15" t="s">
        <v>24</v>
      </c>
      <c r="B9" s="9"/>
      <c r="C9" s="10"/>
      <c r="D9" s="10"/>
      <c r="E9" s="11"/>
      <c r="F9" s="12"/>
      <c r="G9" s="13"/>
      <c r="H9" s="12"/>
      <c r="I9" s="12"/>
      <c r="J9" s="12"/>
      <c r="K9" s="12"/>
      <c r="L9" s="12"/>
      <c r="M9" s="256" t="str">
        <f>'Celtn.'!L9</f>
        <v>Tāme sastādīta: </v>
      </c>
      <c r="N9" s="256"/>
      <c r="O9" s="256"/>
      <c r="P9" s="256"/>
      <c r="Q9" s="256"/>
    </row>
    <row r="10" spans="1:17" ht="12.75">
      <c r="A10" s="15"/>
      <c r="B10" s="16"/>
      <c r="C10" s="10"/>
      <c r="D10" s="10"/>
      <c r="E10" s="11"/>
      <c r="F10" s="12"/>
      <c r="G10" s="13"/>
      <c r="H10" s="12"/>
      <c r="I10" s="12"/>
      <c r="J10" s="12"/>
      <c r="K10" s="12"/>
      <c r="L10" s="12"/>
      <c r="M10" s="13"/>
      <c r="N10" s="12"/>
      <c r="O10" s="14"/>
      <c r="P10" s="12"/>
      <c r="Q10" s="12"/>
    </row>
    <row r="11" spans="1:17" ht="12.75">
      <c r="A11" s="17"/>
      <c r="B11" s="16"/>
      <c r="C11" s="18"/>
      <c r="D11" s="18"/>
      <c r="E11" s="12"/>
      <c r="F11" s="12"/>
      <c r="G11" s="12"/>
      <c r="H11" s="12"/>
      <c r="I11" s="12"/>
      <c r="J11" s="12"/>
      <c r="K11" s="12"/>
      <c r="L11" s="12"/>
      <c r="M11" s="13"/>
      <c r="N11" s="12"/>
      <c r="O11" s="12"/>
      <c r="P11" s="12"/>
      <c r="Q11" s="12"/>
    </row>
    <row r="12" spans="1:17" s="44" customFormat="1" ht="11.25">
      <c r="A12" s="257" t="s">
        <v>25</v>
      </c>
      <c r="B12" s="257" t="s">
        <v>26</v>
      </c>
      <c r="C12" s="258" t="s">
        <v>27</v>
      </c>
      <c r="D12" s="258" t="s">
        <v>130</v>
      </c>
      <c r="E12" s="257" t="s">
        <v>28</v>
      </c>
      <c r="F12" s="266" t="s">
        <v>29</v>
      </c>
      <c r="G12" s="261" t="s">
        <v>30</v>
      </c>
      <c r="H12" s="261"/>
      <c r="I12" s="261"/>
      <c r="J12" s="261"/>
      <c r="K12" s="261"/>
      <c r="L12" s="261"/>
      <c r="M12" s="261" t="s">
        <v>31</v>
      </c>
      <c r="N12" s="261"/>
      <c r="O12" s="261"/>
      <c r="P12" s="261"/>
      <c r="Q12" s="261"/>
    </row>
    <row r="13" spans="1:17" s="44" customFormat="1" ht="66.75" customHeight="1">
      <c r="A13" s="257"/>
      <c r="B13" s="257"/>
      <c r="C13" s="258"/>
      <c r="D13" s="258"/>
      <c r="E13" s="257"/>
      <c r="F13" s="266"/>
      <c r="G13" s="56" t="s">
        <v>32</v>
      </c>
      <c r="H13" s="56" t="s">
        <v>33</v>
      </c>
      <c r="I13" s="56" t="s">
        <v>34</v>
      </c>
      <c r="J13" s="56" t="s">
        <v>35</v>
      </c>
      <c r="K13" s="56" t="s">
        <v>36</v>
      </c>
      <c r="L13" s="56" t="s">
        <v>37</v>
      </c>
      <c r="M13" s="56" t="s">
        <v>38</v>
      </c>
      <c r="N13" s="56" t="s">
        <v>34</v>
      </c>
      <c r="O13" s="56" t="s">
        <v>35</v>
      </c>
      <c r="P13" s="56" t="s">
        <v>36</v>
      </c>
      <c r="Q13" s="56" t="s">
        <v>39</v>
      </c>
    </row>
    <row r="14" spans="1:17" s="48" customFormat="1" ht="12">
      <c r="A14" s="67">
        <v>1</v>
      </c>
      <c r="B14" s="46"/>
      <c r="C14" s="72" t="s">
        <v>129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s="48" customFormat="1" ht="12">
      <c r="A15" s="67">
        <f>A14+1</f>
        <v>2</v>
      </c>
      <c r="B15" s="68"/>
      <c r="C15" s="69" t="s">
        <v>131</v>
      </c>
      <c r="D15" s="68" t="s">
        <v>132</v>
      </c>
      <c r="E15" s="68" t="s">
        <v>78</v>
      </c>
      <c r="F15" s="73">
        <v>30</v>
      </c>
      <c r="G15" s="49"/>
      <c r="H15" s="49"/>
      <c r="I15" s="49"/>
      <c r="J15" s="49"/>
      <c r="K15" s="49"/>
      <c r="L15" s="49">
        <f>SUM(I15:K15)</f>
        <v>0</v>
      </c>
      <c r="M15" s="49">
        <f>ROUND(F15*G15,2)</f>
        <v>0</v>
      </c>
      <c r="N15" s="49">
        <f>ROUND(F15*I15,2)</f>
        <v>0</v>
      </c>
      <c r="O15" s="49">
        <f>ROUND(F15*J15,2)</f>
        <v>0</v>
      </c>
      <c r="P15" s="49">
        <f>ROUND(F15*K15,2)</f>
        <v>0</v>
      </c>
      <c r="Q15" s="49">
        <f>N15+O15+P15</f>
        <v>0</v>
      </c>
    </row>
    <row r="16" spans="1:17" s="48" customFormat="1" ht="24">
      <c r="A16" s="67">
        <f aca="true" t="shared" si="0" ref="A16:A35">A15+1</f>
        <v>3</v>
      </c>
      <c r="B16" s="68"/>
      <c r="C16" s="69" t="s">
        <v>133</v>
      </c>
      <c r="D16" s="68"/>
      <c r="E16" s="68" t="s">
        <v>161</v>
      </c>
      <c r="F16" s="73">
        <v>1</v>
      </c>
      <c r="G16" s="49"/>
      <c r="H16" s="49"/>
      <c r="I16" s="49"/>
      <c r="J16" s="49"/>
      <c r="K16" s="49"/>
      <c r="L16" s="49">
        <f aca="true" t="shared" si="1" ref="L16:L35">SUM(I16:K16)</f>
        <v>0</v>
      </c>
      <c r="M16" s="49">
        <f aca="true" t="shared" si="2" ref="M16:M35">ROUND(F16*G16,2)</f>
        <v>0</v>
      </c>
      <c r="N16" s="49">
        <f aca="true" t="shared" si="3" ref="N16:N35">ROUND(F16*I16,2)</f>
        <v>0</v>
      </c>
      <c r="O16" s="49">
        <f aca="true" t="shared" si="4" ref="O16:O35">ROUND(F16*J16,2)</f>
        <v>0</v>
      </c>
      <c r="P16" s="49">
        <f aca="true" t="shared" si="5" ref="P16:P35">ROUND(F16*K16,2)</f>
        <v>0</v>
      </c>
      <c r="Q16" s="49">
        <f aca="true" t="shared" si="6" ref="Q16:Q35">N16+O16+P16</f>
        <v>0</v>
      </c>
    </row>
    <row r="17" spans="1:17" s="48" customFormat="1" ht="24">
      <c r="A17" s="67">
        <f t="shared" si="0"/>
        <v>4</v>
      </c>
      <c r="B17" s="68"/>
      <c r="C17" s="69" t="s">
        <v>134</v>
      </c>
      <c r="D17" s="68" t="s">
        <v>135</v>
      </c>
      <c r="E17" s="68" t="s">
        <v>78</v>
      </c>
      <c r="F17" s="73">
        <v>60</v>
      </c>
      <c r="G17" s="49"/>
      <c r="H17" s="49"/>
      <c r="I17" s="49"/>
      <c r="J17" s="49"/>
      <c r="K17" s="49"/>
      <c r="L17" s="49">
        <f t="shared" si="1"/>
        <v>0</v>
      </c>
      <c r="M17" s="49">
        <f t="shared" si="2"/>
        <v>0</v>
      </c>
      <c r="N17" s="49">
        <f t="shared" si="3"/>
        <v>0</v>
      </c>
      <c r="O17" s="49">
        <f t="shared" si="4"/>
        <v>0</v>
      </c>
      <c r="P17" s="49">
        <f t="shared" si="5"/>
        <v>0</v>
      </c>
      <c r="Q17" s="49">
        <f t="shared" si="6"/>
        <v>0</v>
      </c>
    </row>
    <row r="18" spans="1:17" s="48" customFormat="1" ht="24">
      <c r="A18" s="67">
        <f t="shared" si="0"/>
        <v>5</v>
      </c>
      <c r="B18" s="68"/>
      <c r="C18" s="69" t="s">
        <v>134</v>
      </c>
      <c r="D18" s="68" t="s">
        <v>136</v>
      </c>
      <c r="E18" s="68" t="s">
        <v>78</v>
      </c>
      <c r="F18" s="73">
        <v>10</v>
      </c>
      <c r="G18" s="49"/>
      <c r="H18" s="49"/>
      <c r="I18" s="49"/>
      <c r="J18" s="49"/>
      <c r="K18" s="49"/>
      <c r="L18" s="49">
        <f t="shared" si="1"/>
        <v>0</v>
      </c>
      <c r="M18" s="49">
        <f t="shared" si="2"/>
        <v>0</v>
      </c>
      <c r="N18" s="49">
        <f t="shared" si="3"/>
        <v>0</v>
      </c>
      <c r="O18" s="49">
        <f t="shared" si="4"/>
        <v>0</v>
      </c>
      <c r="P18" s="49">
        <f t="shared" si="5"/>
        <v>0</v>
      </c>
      <c r="Q18" s="49">
        <f t="shared" si="6"/>
        <v>0</v>
      </c>
    </row>
    <row r="19" spans="1:17" s="48" customFormat="1" ht="24">
      <c r="A19" s="67">
        <f t="shared" si="0"/>
        <v>6</v>
      </c>
      <c r="B19" s="68"/>
      <c r="C19" s="69" t="s">
        <v>137</v>
      </c>
      <c r="D19" s="68"/>
      <c r="E19" s="68" t="s">
        <v>161</v>
      </c>
      <c r="F19" s="73">
        <v>1</v>
      </c>
      <c r="G19" s="49"/>
      <c r="H19" s="49"/>
      <c r="I19" s="49"/>
      <c r="J19" s="49"/>
      <c r="K19" s="49"/>
      <c r="L19" s="49">
        <f t="shared" si="1"/>
        <v>0</v>
      </c>
      <c r="M19" s="49">
        <f t="shared" si="2"/>
        <v>0</v>
      </c>
      <c r="N19" s="49">
        <f t="shared" si="3"/>
        <v>0</v>
      </c>
      <c r="O19" s="49">
        <f t="shared" si="4"/>
        <v>0</v>
      </c>
      <c r="P19" s="49">
        <f t="shared" si="5"/>
        <v>0</v>
      </c>
      <c r="Q19" s="49">
        <f t="shared" si="6"/>
        <v>0</v>
      </c>
    </row>
    <row r="20" spans="1:17" s="48" customFormat="1" ht="12">
      <c r="A20" s="67">
        <f t="shared" si="0"/>
        <v>7</v>
      </c>
      <c r="B20" s="68"/>
      <c r="C20" s="69" t="s">
        <v>138</v>
      </c>
      <c r="D20" s="68" t="s">
        <v>139</v>
      </c>
      <c r="E20" s="68" t="s">
        <v>162</v>
      </c>
      <c r="F20" s="73">
        <v>36</v>
      </c>
      <c r="G20" s="49"/>
      <c r="H20" s="49"/>
      <c r="I20" s="49"/>
      <c r="J20" s="49"/>
      <c r="K20" s="49"/>
      <c r="L20" s="49">
        <f t="shared" si="1"/>
        <v>0</v>
      </c>
      <c r="M20" s="49">
        <f t="shared" si="2"/>
        <v>0</v>
      </c>
      <c r="N20" s="49">
        <f t="shared" si="3"/>
        <v>0</v>
      </c>
      <c r="O20" s="49">
        <f t="shared" si="4"/>
        <v>0</v>
      </c>
      <c r="P20" s="49">
        <f t="shared" si="5"/>
        <v>0</v>
      </c>
      <c r="Q20" s="49">
        <f t="shared" si="6"/>
        <v>0</v>
      </c>
    </row>
    <row r="21" spans="1:17" s="48" customFormat="1" ht="12">
      <c r="A21" s="67">
        <f t="shared" si="0"/>
        <v>8</v>
      </c>
      <c r="B21" s="68"/>
      <c r="C21" s="69" t="s">
        <v>138</v>
      </c>
      <c r="D21" s="68" t="s">
        <v>132</v>
      </c>
      <c r="E21" s="68" t="s">
        <v>162</v>
      </c>
      <c r="F21" s="73">
        <v>4</v>
      </c>
      <c r="G21" s="49"/>
      <c r="H21" s="49"/>
      <c r="I21" s="49"/>
      <c r="J21" s="49"/>
      <c r="K21" s="49"/>
      <c r="L21" s="49">
        <f t="shared" si="1"/>
        <v>0</v>
      </c>
      <c r="M21" s="49">
        <f t="shared" si="2"/>
        <v>0</v>
      </c>
      <c r="N21" s="49">
        <f t="shared" si="3"/>
        <v>0</v>
      </c>
      <c r="O21" s="49">
        <f t="shared" si="4"/>
        <v>0</v>
      </c>
      <c r="P21" s="49">
        <f t="shared" si="5"/>
        <v>0</v>
      </c>
      <c r="Q21" s="49">
        <f t="shared" si="6"/>
        <v>0</v>
      </c>
    </row>
    <row r="22" spans="1:17" s="48" customFormat="1" ht="12">
      <c r="A22" s="67">
        <f t="shared" si="0"/>
        <v>9</v>
      </c>
      <c r="B22" s="68"/>
      <c r="C22" s="69" t="s">
        <v>140</v>
      </c>
      <c r="D22" s="68"/>
      <c r="E22" s="68" t="s">
        <v>162</v>
      </c>
      <c r="F22" s="73">
        <v>22</v>
      </c>
      <c r="G22" s="49"/>
      <c r="H22" s="49"/>
      <c r="I22" s="49"/>
      <c r="J22" s="49"/>
      <c r="K22" s="49"/>
      <c r="L22" s="49">
        <f t="shared" si="1"/>
        <v>0</v>
      </c>
      <c r="M22" s="49">
        <f t="shared" si="2"/>
        <v>0</v>
      </c>
      <c r="N22" s="49">
        <f t="shared" si="3"/>
        <v>0</v>
      </c>
      <c r="O22" s="49">
        <f t="shared" si="4"/>
        <v>0</v>
      </c>
      <c r="P22" s="49">
        <f t="shared" si="5"/>
        <v>0</v>
      </c>
      <c r="Q22" s="49">
        <f t="shared" si="6"/>
        <v>0</v>
      </c>
    </row>
    <row r="23" spans="1:17" s="48" customFormat="1" ht="12">
      <c r="A23" s="67">
        <f t="shared" si="0"/>
        <v>10</v>
      </c>
      <c r="B23" s="68"/>
      <c r="C23" s="69" t="s">
        <v>141</v>
      </c>
      <c r="D23" s="68" t="s">
        <v>142</v>
      </c>
      <c r="E23" s="68" t="s">
        <v>162</v>
      </c>
      <c r="F23" s="73">
        <v>8</v>
      </c>
      <c r="G23" s="49"/>
      <c r="H23" s="49"/>
      <c r="I23" s="49"/>
      <c r="J23" s="49"/>
      <c r="K23" s="49"/>
      <c r="L23" s="49">
        <f t="shared" si="1"/>
        <v>0</v>
      </c>
      <c r="M23" s="49">
        <f t="shared" si="2"/>
        <v>0</v>
      </c>
      <c r="N23" s="49">
        <f t="shared" si="3"/>
        <v>0</v>
      </c>
      <c r="O23" s="49">
        <f t="shared" si="4"/>
        <v>0</v>
      </c>
      <c r="P23" s="49">
        <f t="shared" si="5"/>
        <v>0</v>
      </c>
      <c r="Q23" s="49">
        <f t="shared" si="6"/>
        <v>0</v>
      </c>
    </row>
    <row r="24" spans="1:17" s="48" customFormat="1" ht="12">
      <c r="A24" s="67">
        <f t="shared" si="0"/>
        <v>11</v>
      </c>
      <c r="B24" s="68"/>
      <c r="C24" s="69" t="s">
        <v>141</v>
      </c>
      <c r="D24" s="68" t="s">
        <v>143</v>
      </c>
      <c r="E24" s="68" t="s">
        <v>162</v>
      </c>
      <c r="F24" s="73">
        <v>1</v>
      </c>
      <c r="G24" s="49"/>
      <c r="H24" s="49"/>
      <c r="I24" s="49"/>
      <c r="J24" s="49"/>
      <c r="K24" s="49"/>
      <c r="L24" s="49">
        <f t="shared" si="1"/>
        <v>0</v>
      </c>
      <c r="M24" s="49">
        <f t="shared" si="2"/>
        <v>0</v>
      </c>
      <c r="N24" s="49">
        <f t="shared" si="3"/>
        <v>0</v>
      </c>
      <c r="O24" s="49">
        <f t="shared" si="4"/>
        <v>0</v>
      </c>
      <c r="P24" s="49">
        <f t="shared" si="5"/>
        <v>0</v>
      </c>
      <c r="Q24" s="49">
        <f t="shared" si="6"/>
        <v>0</v>
      </c>
    </row>
    <row r="25" spans="1:17" s="48" customFormat="1" ht="12">
      <c r="A25" s="67">
        <f t="shared" si="0"/>
        <v>12</v>
      </c>
      <c r="B25" s="68"/>
      <c r="C25" s="69" t="s">
        <v>144</v>
      </c>
      <c r="D25" s="68" t="s">
        <v>145</v>
      </c>
      <c r="E25" s="68" t="s">
        <v>162</v>
      </c>
      <c r="F25" s="73">
        <v>1</v>
      </c>
      <c r="G25" s="49"/>
      <c r="H25" s="49"/>
      <c r="I25" s="49"/>
      <c r="J25" s="49"/>
      <c r="K25" s="49"/>
      <c r="L25" s="49">
        <f t="shared" si="1"/>
        <v>0</v>
      </c>
      <c r="M25" s="49">
        <f t="shared" si="2"/>
        <v>0</v>
      </c>
      <c r="N25" s="49">
        <f t="shared" si="3"/>
        <v>0</v>
      </c>
      <c r="O25" s="49">
        <f t="shared" si="4"/>
        <v>0</v>
      </c>
      <c r="P25" s="49">
        <f t="shared" si="5"/>
        <v>0</v>
      </c>
      <c r="Q25" s="49">
        <f t="shared" si="6"/>
        <v>0</v>
      </c>
    </row>
    <row r="26" spans="1:17" s="48" customFormat="1" ht="24">
      <c r="A26" s="67">
        <f t="shared" si="0"/>
        <v>13</v>
      </c>
      <c r="B26" s="51"/>
      <c r="C26" s="70" t="s">
        <v>146</v>
      </c>
      <c r="D26" s="51" t="s">
        <v>147</v>
      </c>
      <c r="E26" s="71" t="s">
        <v>78</v>
      </c>
      <c r="F26" s="74">
        <v>10</v>
      </c>
      <c r="G26" s="49"/>
      <c r="H26" s="49"/>
      <c r="I26" s="49"/>
      <c r="J26" s="49"/>
      <c r="K26" s="49"/>
      <c r="L26" s="49">
        <f t="shared" si="1"/>
        <v>0</v>
      </c>
      <c r="M26" s="49">
        <f t="shared" si="2"/>
        <v>0</v>
      </c>
      <c r="N26" s="49">
        <f t="shared" si="3"/>
        <v>0</v>
      </c>
      <c r="O26" s="49">
        <f t="shared" si="4"/>
        <v>0</v>
      </c>
      <c r="P26" s="49">
        <f t="shared" si="5"/>
        <v>0</v>
      </c>
      <c r="Q26" s="49">
        <f t="shared" si="6"/>
        <v>0</v>
      </c>
    </row>
    <row r="27" spans="1:17" s="48" customFormat="1" ht="24">
      <c r="A27" s="67">
        <f t="shared" si="0"/>
        <v>14</v>
      </c>
      <c r="B27" s="68"/>
      <c r="C27" s="70" t="s">
        <v>146</v>
      </c>
      <c r="D27" s="71" t="s">
        <v>148</v>
      </c>
      <c r="E27" s="68" t="s">
        <v>78</v>
      </c>
      <c r="F27" s="74">
        <v>30</v>
      </c>
      <c r="G27" s="49"/>
      <c r="H27" s="49"/>
      <c r="I27" s="49"/>
      <c r="J27" s="49"/>
      <c r="K27" s="49"/>
      <c r="L27" s="49">
        <f t="shared" si="1"/>
        <v>0</v>
      </c>
      <c r="M27" s="49">
        <f t="shared" si="2"/>
        <v>0</v>
      </c>
      <c r="N27" s="49">
        <f t="shared" si="3"/>
        <v>0</v>
      </c>
      <c r="O27" s="49">
        <f t="shared" si="4"/>
        <v>0</v>
      </c>
      <c r="P27" s="49">
        <f t="shared" si="5"/>
        <v>0</v>
      </c>
      <c r="Q27" s="49">
        <f t="shared" si="6"/>
        <v>0</v>
      </c>
    </row>
    <row r="28" spans="1:17" s="48" customFormat="1" ht="24">
      <c r="A28" s="67">
        <f t="shared" si="0"/>
        <v>15</v>
      </c>
      <c r="B28" s="68"/>
      <c r="C28" s="70" t="s">
        <v>149</v>
      </c>
      <c r="D28" s="71" t="s">
        <v>150</v>
      </c>
      <c r="E28" s="68" t="s">
        <v>162</v>
      </c>
      <c r="F28" s="74">
        <v>40</v>
      </c>
      <c r="G28" s="49"/>
      <c r="H28" s="49"/>
      <c r="I28" s="49"/>
      <c r="J28" s="49"/>
      <c r="K28" s="49"/>
      <c r="L28" s="49">
        <f t="shared" si="1"/>
        <v>0</v>
      </c>
      <c r="M28" s="49">
        <f t="shared" si="2"/>
        <v>0</v>
      </c>
      <c r="N28" s="49">
        <f t="shared" si="3"/>
        <v>0</v>
      </c>
      <c r="O28" s="49">
        <f t="shared" si="4"/>
        <v>0</v>
      </c>
      <c r="P28" s="49">
        <f t="shared" si="5"/>
        <v>0</v>
      </c>
      <c r="Q28" s="49">
        <f t="shared" si="6"/>
        <v>0</v>
      </c>
    </row>
    <row r="29" spans="1:17" s="48" customFormat="1" ht="24">
      <c r="A29" s="67">
        <f t="shared" si="0"/>
        <v>16</v>
      </c>
      <c r="B29" s="68"/>
      <c r="C29" s="70" t="s">
        <v>151</v>
      </c>
      <c r="D29" s="71"/>
      <c r="E29" s="68" t="s">
        <v>78</v>
      </c>
      <c r="F29" s="74">
        <v>50</v>
      </c>
      <c r="G29" s="49"/>
      <c r="H29" s="49"/>
      <c r="I29" s="49"/>
      <c r="J29" s="49"/>
      <c r="K29" s="49"/>
      <c r="L29" s="49">
        <f t="shared" si="1"/>
        <v>0</v>
      </c>
      <c r="M29" s="49">
        <f t="shared" si="2"/>
        <v>0</v>
      </c>
      <c r="N29" s="49">
        <f t="shared" si="3"/>
        <v>0</v>
      </c>
      <c r="O29" s="49">
        <f t="shared" si="4"/>
        <v>0</v>
      </c>
      <c r="P29" s="49">
        <f t="shared" si="5"/>
        <v>0</v>
      </c>
      <c r="Q29" s="49">
        <f t="shared" si="6"/>
        <v>0</v>
      </c>
    </row>
    <row r="30" spans="1:17" s="48" customFormat="1" ht="12">
      <c r="A30" s="67">
        <f t="shared" si="0"/>
        <v>17</v>
      </c>
      <c r="B30" s="68"/>
      <c r="C30" s="134" t="s">
        <v>152</v>
      </c>
      <c r="D30" s="71"/>
      <c r="E30" s="68"/>
      <c r="F30" s="74"/>
      <c r="G30" s="49"/>
      <c r="H30" s="49"/>
      <c r="I30" s="49"/>
      <c r="J30" s="49"/>
      <c r="K30" s="49"/>
      <c r="L30" s="49">
        <f t="shared" si="1"/>
        <v>0</v>
      </c>
      <c r="M30" s="49">
        <f t="shared" si="2"/>
        <v>0</v>
      </c>
      <c r="N30" s="49">
        <f t="shared" si="3"/>
        <v>0</v>
      </c>
      <c r="O30" s="49">
        <f t="shared" si="4"/>
        <v>0</v>
      </c>
      <c r="P30" s="49">
        <f t="shared" si="5"/>
        <v>0</v>
      </c>
      <c r="Q30" s="49">
        <f t="shared" si="6"/>
        <v>0</v>
      </c>
    </row>
    <row r="31" spans="1:17" s="48" customFormat="1" ht="24">
      <c r="A31" s="67">
        <f t="shared" si="0"/>
        <v>18</v>
      </c>
      <c r="B31" s="68"/>
      <c r="C31" s="70" t="s">
        <v>153</v>
      </c>
      <c r="D31" s="71" t="s">
        <v>154</v>
      </c>
      <c r="E31" s="68" t="s">
        <v>78</v>
      </c>
      <c r="F31" s="74">
        <v>58</v>
      </c>
      <c r="G31" s="49"/>
      <c r="H31" s="49"/>
      <c r="I31" s="49"/>
      <c r="J31" s="49"/>
      <c r="K31" s="49"/>
      <c r="L31" s="49">
        <f t="shared" si="1"/>
        <v>0</v>
      </c>
      <c r="M31" s="49">
        <f t="shared" si="2"/>
        <v>0</v>
      </c>
      <c r="N31" s="49">
        <f t="shared" si="3"/>
        <v>0</v>
      </c>
      <c r="O31" s="49">
        <f t="shared" si="4"/>
        <v>0</v>
      </c>
      <c r="P31" s="49">
        <f t="shared" si="5"/>
        <v>0</v>
      </c>
      <c r="Q31" s="49">
        <f t="shared" si="6"/>
        <v>0</v>
      </c>
    </row>
    <row r="32" spans="1:17" s="48" customFormat="1" ht="24">
      <c r="A32" s="67">
        <f t="shared" si="0"/>
        <v>19</v>
      </c>
      <c r="B32" s="68"/>
      <c r="C32" s="70" t="s">
        <v>153</v>
      </c>
      <c r="D32" s="71" t="s">
        <v>155</v>
      </c>
      <c r="E32" s="68" t="s">
        <v>78</v>
      </c>
      <c r="F32" s="74">
        <v>10</v>
      </c>
      <c r="G32" s="49"/>
      <c r="H32" s="49"/>
      <c r="I32" s="49"/>
      <c r="J32" s="49"/>
      <c r="K32" s="49"/>
      <c r="L32" s="49">
        <f t="shared" si="1"/>
        <v>0</v>
      </c>
      <c r="M32" s="49">
        <f t="shared" si="2"/>
        <v>0</v>
      </c>
      <c r="N32" s="49">
        <f t="shared" si="3"/>
        <v>0</v>
      </c>
      <c r="O32" s="49">
        <f t="shared" si="4"/>
        <v>0</v>
      </c>
      <c r="P32" s="49">
        <f t="shared" si="5"/>
        <v>0</v>
      </c>
      <c r="Q32" s="49">
        <f t="shared" si="6"/>
        <v>0</v>
      </c>
    </row>
    <row r="33" spans="1:17" s="48" customFormat="1" ht="24">
      <c r="A33" s="67">
        <f t="shared" si="0"/>
        <v>20</v>
      </c>
      <c r="B33" s="68"/>
      <c r="C33" s="70" t="s">
        <v>156</v>
      </c>
      <c r="D33" s="71"/>
      <c r="E33" s="68" t="s">
        <v>161</v>
      </c>
      <c r="F33" s="74">
        <v>1</v>
      </c>
      <c r="G33" s="49"/>
      <c r="H33" s="49"/>
      <c r="I33" s="49"/>
      <c r="J33" s="49"/>
      <c r="K33" s="49"/>
      <c r="L33" s="49">
        <f t="shared" si="1"/>
        <v>0</v>
      </c>
      <c r="M33" s="49">
        <f t="shared" si="2"/>
        <v>0</v>
      </c>
      <c r="N33" s="49">
        <f t="shared" si="3"/>
        <v>0</v>
      </c>
      <c r="O33" s="49">
        <f t="shared" si="4"/>
        <v>0</v>
      </c>
      <c r="P33" s="49">
        <f t="shared" si="5"/>
        <v>0</v>
      </c>
      <c r="Q33" s="49">
        <f t="shared" si="6"/>
        <v>0</v>
      </c>
    </row>
    <row r="34" spans="1:17" s="48" customFormat="1" ht="12">
      <c r="A34" s="67">
        <f t="shared" si="0"/>
        <v>21</v>
      </c>
      <c r="B34" s="68"/>
      <c r="C34" s="70" t="s">
        <v>157</v>
      </c>
      <c r="D34" s="71" t="s">
        <v>158</v>
      </c>
      <c r="E34" s="68" t="s">
        <v>162</v>
      </c>
      <c r="F34" s="74">
        <v>1</v>
      </c>
      <c r="G34" s="49"/>
      <c r="H34" s="49"/>
      <c r="I34" s="49"/>
      <c r="J34" s="49"/>
      <c r="K34" s="49"/>
      <c r="L34" s="49">
        <f t="shared" si="1"/>
        <v>0</v>
      </c>
      <c r="M34" s="49">
        <f t="shared" si="2"/>
        <v>0</v>
      </c>
      <c r="N34" s="49">
        <f t="shared" si="3"/>
        <v>0</v>
      </c>
      <c r="O34" s="49">
        <f t="shared" si="4"/>
        <v>0</v>
      </c>
      <c r="P34" s="49">
        <f t="shared" si="5"/>
        <v>0</v>
      </c>
      <c r="Q34" s="49">
        <f t="shared" si="6"/>
        <v>0</v>
      </c>
    </row>
    <row r="35" spans="1:17" s="48" customFormat="1" ht="60">
      <c r="A35" s="67">
        <f t="shared" si="0"/>
        <v>22</v>
      </c>
      <c r="B35" s="68"/>
      <c r="C35" s="70" t="s">
        <v>159</v>
      </c>
      <c r="D35" s="71" t="s">
        <v>160</v>
      </c>
      <c r="E35" s="68" t="s">
        <v>161</v>
      </c>
      <c r="F35" s="74">
        <v>12</v>
      </c>
      <c r="G35" s="49"/>
      <c r="H35" s="49"/>
      <c r="I35" s="49"/>
      <c r="J35" s="49"/>
      <c r="K35" s="49"/>
      <c r="L35" s="49">
        <f t="shared" si="1"/>
        <v>0</v>
      </c>
      <c r="M35" s="49">
        <f t="shared" si="2"/>
        <v>0</v>
      </c>
      <c r="N35" s="49">
        <f t="shared" si="3"/>
        <v>0</v>
      </c>
      <c r="O35" s="49">
        <f t="shared" si="4"/>
        <v>0</v>
      </c>
      <c r="P35" s="49">
        <f t="shared" si="5"/>
        <v>0</v>
      </c>
      <c r="Q35" s="49">
        <f t="shared" si="6"/>
        <v>0</v>
      </c>
    </row>
    <row r="36" spans="1:17" s="48" customFormat="1" ht="12">
      <c r="A36" s="46"/>
      <c r="B36" s="46"/>
      <c r="C36" s="52"/>
      <c r="D36" s="52"/>
      <c r="E36" s="45"/>
      <c r="F36" s="47"/>
      <c r="G36" s="53"/>
      <c r="H36" s="47"/>
      <c r="I36" s="47"/>
      <c r="J36" s="47"/>
      <c r="K36" s="47"/>
      <c r="L36" s="47"/>
      <c r="M36" s="47"/>
      <c r="N36" s="47"/>
      <c r="O36" s="47"/>
      <c r="P36" s="54"/>
      <c r="Q36" s="54"/>
    </row>
    <row r="37" spans="1:17" s="48" customFormat="1" ht="12">
      <c r="A37" s="259" t="s">
        <v>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55">
        <f>SUM(M14:M36)</f>
        <v>0</v>
      </c>
      <c r="N37" s="55">
        <f>SUM(N14:N36)</f>
        <v>0</v>
      </c>
      <c r="O37" s="55">
        <f>SUM(O14:O36)</f>
        <v>0</v>
      </c>
      <c r="P37" s="55">
        <f>SUM(P14:P36)</f>
        <v>0</v>
      </c>
      <c r="Q37" s="55">
        <f>SUM(Q14:Q36)</f>
        <v>0</v>
      </c>
    </row>
    <row r="38" spans="1:17" s="59" customFormat="1" ht="12" customHeight="1">
      <c r="A38" s="259" t="s">
        <v>302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156"/>
      <c r="N38" s="156"/>
      <c r="O38" s="157">
        <f>ROUND(O37*0.04,2)</f>
        <v>0</v>
      </c>
      <c r="P38" s="156"/>
      <c r="Q38" s="157">
        <f>SUM(N38:P38)</f>
        <v>0</v>
      </c>
    </row>
    <row r="39" spans="1:17" s="59" customFormat="1" ht="12" customHeight="1">
      <c r="A39" s="260" t="s">
        <v>40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157">
        <f>SUM(M37:M38)</f>
        <v>0</v>
      </c>
      <c r="N39" s="157">
        <f>SUM(N37:N38)</f>
        <v>0</v>
      </c>
      <c r="O39" s="157">
        <f>SUM(O37:O38)</f>
        <v>0</v>
      </c>
      <c r="P39" s="157">
        <f>SUM(P37:P38)</f>
        <v>0</v>
      </c>
      <c r="Q39" s="157">
        <f>SUM(Q37:Q38)</f>
        <v>0</v>
      </c>
    </row>
    <row r="40" spans="1:17" s="59" customFormat="1" ht="12" customHeight="1">
      <c r="A40" s="60"/>
      <c r="B40" s="61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8" ht="12.75">
      <c r="A41" s="1"/>
      <c r="B41" s="30" t="s">
        <v>41</v>
      </c>
      <c r="C41" s="63" t="s">
        <v>61</v>
      </c>
      <c r="D41" s="64"/>
      <c r="E41" s="34"/>
      <c r="F41" s="31"/>
      <c r="G41" s="34"/>
      <c r="H41" s="37"/>
      <c r="I41" s="31"/>
      <c r="J41" s="31"/>
      <c r="K41" s="32"/>
      <c r="L41" s="30"/>
      <c r="M41" s="282"/>
      <c r="N41" s="283"/>
      <c r="O41" s="283"/>
      <c r="P41" s="283"/>
      <c r="Q41" s="283"/>
      <c r="R41" s="36"/>
    </row>
    <row r="42" spans="1:18" ht="12.75">
      <c r="A42" s="22"/>
      <c r="B42" s="33"/>
      <c r="C42" s="164"/>
      <c r="D42" s="36"/>
      <c r="E42" s="33"/>
      <c r="F42" s="33"/>
      <c r="G42" s="34"/>
      <c r="H42" s="33"/>
      <c r="I42" s="33"/>
      <c r="J42" s="30"/>
      <c r="K42" s="32"/>
      <c r="L42" s="32"/>
      <c r="M42" s="255"/>
      <c r="N42" s="255"/>
      <c r="O42" s="255"/>
      <c r="P42" s="255"/>
      <c r="Q42" s="255"/>
      <c r="R42" s="31"/>
    </row>
    <row r="43" spans="1:17" s="59" customFormat="1" ht="12" customHeight="1">
      <c r="A43" s="65"/>
      <c r="B43" s="27" t="s">
        <v>300</v>
      </c>
      <c r="C43" s="64"/>
      <c r="D43" s="64"/>
      <c r="E43" s="64"/>
      <c r="F43" s="65"/>
      <c r="G43" s="65"/>
      <c r="H43" s="62"/>
      <c r="I43" s="66"/>
      <c r="J43" s="66"/>
      <c r="K43" s="64"/>
      <c r="L43" s="65"/>
      <c r="M43" s="65"/>
      <c r="N43" s="62"/>
      <c r="O43" s="65"/>
      <c r="P43" s="60"/>
      <c r="Q43" s="60"/>
    </row>
    <row r="44" s="59" customFormat="1" ht="12" customHeight="1"/>
    <row r="45" s="59" customFormat="1" ht="12" customHeight="1"/>
    <row r="46" s="59" customFormat="1" ht="12" customHeight="1"/>
    <row r="47" s="59" customFormat="1" ht="12" customHeight="1"/>
    <row r="48" s="59" customFormat="1" ht="12" customHeight="1"/>
    <row r="49" s="59" customFormat="1" ht="12" customHeight="1"/>
    <row r="50" s="59" customFormat="1" ht="12" customHeight="1"/>
    <row r="51" s="59" customFormat="1" ht="12" customHeight="1"/>
    <row r="52" s="59" customFormat="1" ht="12" customHeight="1"/>
    <row r="53" s="59" customFormat="1" ht="12" customHeight="1"/>
    <row r="54" s="59" customFormat="1" ht="12" customHeight="1"/>
    <row r="55" s="59" customFormat="1" ht="12" customHeight="1"/>
  </sheetData>
  <sheetProtection/>
  <mergeCells count="19">
    <mergeCell ref="A38:L38"/>
    <mergeCell ref="A5:Q5"/>
    <mergeCell ref="A6:Q6"/>
    <mergeCell ref="A7:Q7"/>
    <mergeCell ref="M8:O8"/>
    <mergeCell ref="P8:Q8"/>
    <mergeCell ref="F12:F13"/>
    <mergeCell ref="G12:L12"/>
    <mergeCell ref="M12:Q12"/>
    <mergeCell ref="A39:L39"/>
    <mergeCell ref="A37:L37"/>
    <mergeCell ref="M42:Q42"/>
    <mergeCell ref="M9:Q9"/>
    <mergeCell ref="B12:B13"/>
    <mergeCell ref="C12:C13"/>
    <mergeCell ref="E12:E13"/>
    <mergeCell ref="M41:Q41"/>
    <mergeCell ref="D12:D13"/>
    <mergeCell ref="A12:A13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&amp;RNr.2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F56" sqref="F56"/>
    </sheetView>
  </sheetViews>
  <sheetFormatPr defaultColWidth="8.8515625" defaultRowHeight="12.75"/>
  <cols>
    <col min="1" max="1" width="4.140625" style="27" customWidth="1"/>
    <col min="2" max="2" width="4.8515625" style="27" customWidth="1"/>
    <col min="3" max="3" width="24.140625" style="27" customWidth="1"/>
    <col min="4" max="4" width="8.28125" style="27" customWidth="1"/>
    <col min="5" max="5" width="6.7109375" style="27" customWidth="1"/>
    <col min="6" max="6" width="3.8515625" style="27" customWidth="1"/>
    <col min="7" max="12" width="6.8515625" style="27" customWidth="1"/>
    <col min="13" max="13" width="7.00390625" style="27" customWidth="1"/>
    <col min="14" max="15" width="7.421875" style="27" customWidth="1"/>
    <col min="16" max="16" width="6.421875" style="27" customWidth="1"/>
    <col min="17" max="17" width="8.421875" style="27" customWidth="1"/>
    <col min="18" max="16384" width="8.8515625" style="27" customWidth="1"/>
  </cols>
  <sheetData>
    <row r="1" spans="1:18" ht="12.75">
      <c r="A1" s="28" t="str">
        <f>'Celtn.'!A1</f>
        <v>Būvobjekta nosaukums: LU Fizikas institūta sārmu metālu laboratorija.Vienkāršota renovācija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28" t="str">
        <f>'Celtn.'!A2</f>
        <v>Būves nosaukums: LU Fizikas institūta sārmu metālu laboratorija</v>
      </c>
      <c r="B2" s="3"/>
      <c r="C2" s="6"/>
      <c r="D2" s="6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28" t="str">
        <f>'Celtn.'!A3</f>
        <v>Objekta adrese: Miera iela 32, Salaspils</v>
      </c>
      <c r="B3" s="3"/>
      <c r="C3" s="6"/>
      <c r="D3" s="6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7" ht="12.75">
      <c r="A4" s="25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41" customFormat="1" ht="15.75">
      <c r="A5" s="262" t="s">
        <v>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</row>
    <row r="6" spans="1:17" s="41" customFormat="1" ht="15.75">
      <c r="A6" s="263" t="s">
        <v>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s="44" customFormat="1" ht="11.25">
      <c r="A7" s="264" t="s">
        <v>22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7" ht="12.75">
      <c r="A8" s="29"/>
      <c r="B8" s="9"/>
      <c r="C8" s="10"/>
      <c r="D8" s="10"/>
      <c r="E8" s="11"/>
      <c r="F8" s="12"/>
      <c r="G8" s="13"/>
      <c r="H8" s="12"/>
      <c r="I8" s="12"/>
      <c r="J8" s="12"/>
      <c r="K8" s="12"/>
      <c r="L8" s="12"/>
      <c r="M8" s="256" t="s">
        <v>23</v>
      </c>
      <c r="N8" s="256"/>
      <c r="O8" s="256"/>
      <c r="P8" s="265">
        <f>Q46</f>
        <v>0</v>
      </c>
      <c r="Q8" s="265"/>
    </row>
    <row r="9" spans="1:17" ht="12.75">
      <c r="A9" s="15" t="s">
        <v>24</v>
      </c>
      <c r="B9" s="9"/>
      <c r="C9" s="10"/>
      <c r="D9" s="10"/>
      <c r="E9" s="11"/>
      <c r="F9" s="12"/>
      <c r="G9" s="13"/>
      <c r="H9" s="12"/>
      <c r="I9" s="12"/>
      <c r="J9" s="12"/>
      <c r="K9" s="12"/>
      <c r="L9" s="12"/>
      <c r="M9" s="256" t="str">
        <f>'Celtn.'!L9</f>
        <v>Tāme sastādīta: </v>
      </c>
      <c r="N9" s="256"/>
      <c r="O9" s="256"/>
      <c r="P9" s="256"/>
      <c r="Q9" s="256"/>
    </row>
    <row r="10" spans="1:17" ht="12.75">
      <c r="A10" s="17"/>
      <c r="B10" s="16"/>
      <c r="C10" s="18"/>
      <c r="D10" s="18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</row>
    <row r="11" spans="1:17" s="44" customFormat="1" ht="11.25">
      <c r="A11" s="257" t="s">
        <v>25</v>
      </c>
      <c r="B11" s="257" t="s">
        <v>26</v>
      </c>
      <c r="C11" s="258" t="s">
        <v>27</v>
      </c>
      <c r="D11" s="258" t="s">
        <v>0</v>
      </c>
      <c r="E11" s="257" t="s">
        <v>28</v>
      </c>
      <c r="F11" s="266" t="s">
        <v>29</v>
      </c>
      <c r="G11" s="261" t="s">
        <v>30</v>
      </c>
      <c r="H11" s="261"/>
      <c r="I11" s="261"/>
      <c r="J11" s="261"/>
      <c r="K11" s="261"/>
      <c r="L11" s="261"/>
      <c r="M11" s="261" t="s">
        <v>31</v>
      </c>
      <c r="N11" s="261"/>
      <c r="O11" s="261"/>
      <c r="P11" s="261"/>
      <c r="Q11" s="261"/>
    </row>
    <row r="12" spans="1:17" s="44" customFormat="1" ht="63.75" customHeight="1">
      <c r="A12" s="257"/>
      <c r="B12" s="257"/>
      <c r="C12" s="258"/>
      <c r="D12" s="258"/>
      <c r="E12" s="257"/>
      <c r="F12" s="266"/>
      <c r="G12" s="56" t="s">
        <v>32</v>
      </c>
      <c r="H12" s="56" t="s">
        <v>33</v>
      </c>
      <c r="I12" s="56" t="s">
        <v>34</v>
      </c>
      <c r="J12" s="56" t="s">
        <v>35</v>
      </c>
      <c r="K12" s="56" t="s">
        <v>36</v>
      </c>
      <c r="L12" s="56" t="s">
        <v>37</v>
      </c>
      <c r="M12" s="56" t="s">
        <v>38</v>
      </c>
      <c r="N12" s="56" t="s">
        <v>34</v>
      </c>
      <c r="O12" s="56" t="s">
        <v>35</v>
      </c>
      <c r="P12" s="56" t="s">
        <v>36</v>
      </c>
      <c r="Q12" s="56" t="s">
        <v>39</v>
      </c>
    </row>
    <row r="13" spans="1:17" s="48" customFormat="1" ht="12">
      <c r="A13" s="75"/>
      <c r="B13" s="46"/>
      <c r="C13" s="51"/>
      <c r="D13" s="71"/>
      <c r="E13" s="71"/>
      <c r="F13" s="74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8" customFormat="1" ht="48">
      <c r="A14" s="67">
        <v>1</v>
      </c>
      <c r="B14" s="68"/>
      <c r="C14" s="140" t="s">
        <v>168</v>
      </c>
      <c r="D14" s="71"/>
      <c r="E14" s="71"/>
      <c r="F14" s="7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s="48" customFormat="1" ht="84">
      <c r="A15" s="67">
        <f aca="true" t="shared" si="0" ref="A15:A42">A14+1</f>
        <v>2</v>
      </c>
      <c r="B15" s="68"/>
      <c r="C15" s="51" t="s">
        <v>169</v>
      </c>
      <c r="D15" s="71"/>
      <c r="E15" s="71" t="s">
        <v>161</v>
      </c>
      <c r="F15" s="74">
        <v>3</v>
      </c>
      <c r="G15" s="49"/>
      <c r="H15" s="49"/>
      <c r="I15" s="49"/>
      <c r="J15" s="49"/>
      <c r="K15" s="49"/>
      <c r="L15" s="49">
        <f aca="true" t="shared" si="1" ref="L15:L42">SUM(I15:K15)</f>
        <v>0</v>
      </c>
      <c r="M15" s="49">
        <f>ROUND(F15*G15,2)</f>
        <v>0</v>
      </c>
      <c r="N15" s="49">
        <f>ROUND(F15*I15,2)</f>
        <v>0</v>
      </c>
      <c r="O15" s="49">
        <f>ROUND(F15*J15,2)</f>
        <v>0</v>
      </c>
      <c r="P15" s="49">
        <f>ROUND(F15*K15,2)</f>
        <v>0</v>
      </c>
      <c r="Q15" s="49">
        <f>N15+O15+P15</f>
        <v>0</v>
      </c>
    </row>
    <row r="16" spans="1:17" s="48" customFormat="1" ht="84">
      <c r="A16" s="67">
        <f t="shared" si="0"/>
        <v>3</v>
      </c>
      <c r="B16" s="68"/>
      <c r="C16" s="51" t="s">
        <v>170</v>
      </c>
      <c r="D16" s="71"/>
      <c r="E16" s="71" t="s">
        <v>161</v>
      </c>
      <c r="F16" s="74">
        <v>3</v>
      </c>
      <c r="G16" s="49"/>
      <c r="H16" s="49"/>
      <c r="I16" s="49"/>
      <c r="J16" s="49"/>
      <c r="K16" s="49"/>
      <c r="L16" s="49">
        <f t="shared" si="1"/>
        <v>0</v>
      </c>
      <c r="M16" s="49">
        <f>ROUND(F16*G16,2)</f>
        <v>0</v>
      </c>
      <c r="N16" s="49">
        <f>ROUND(F16*I16,2)</f>
        <v>0</v>
      </c>
      <c r="O16" s="49">
        <f>ROUND(F16*J16,2)</f>
        <v>0</v>
      </c>
      <c r="P16" s="49">
        <f>ROUND(F16*K16,2)</f>
        <v>0</v>
      </c>
      <c r="Q16" s="49">
        <f>N16+O16+P16</f>
        <v>0</v>
      </c>
    </row>
    <row r="17" spans="1:17" s="48" customFormat="1" ht="36">
      <c r="A17" s="67">
        <f t="shared" si="0"/>
        <v>4</v>
      </c>
      <c r="B17" s="68"/>
      <c r="C17" s="132" t="s">
        <v>171</v>
      </c>
      <c r="D17" s="71" t="s">
        <v>139</v>
      </c>
      <c r="E17" s="71" t="s">
        <v>162</v>
      </c>
      <c r="F17" s="74">
        <v>6</v>
      </c>
      <c r="G17" s="49"/>
      <c r="H17" s="49"/>
      <c r="I17" s="49"/>
      <c r="J17" s="49"/>
      <c r="K17" s="49"/>
      <c r="L17" s="49">
        <f t="shared" si="1"/>
        <v>0</v>
      </c>
      <c r="M17" s="49">
        <f>ROUND(F17*G17,2)</f>
        <v>0</v>
      </c>
      <c r="N17" s="49">
        <f>ROUND(F17*I17,2)</f>
        <v>0</v>
      </c>
      <c r="O17" s="49">
        <f>ROUND(F17*J17,2)</f>
        <v>0</v>
      </c>
      <c r="P17" s="49">
        <f>ROUND(F17*K17,2)</f>
        <v>0</v>
      </c>
      <c r="Q17" s="49">
        <f>N17+O17+P17</f>
        <v>0</v>
      </c>
    </row>
    <row r="18" spans="1:17" s="48" customFormat="1" ht="24">
      <c r="A18" s="67">
        <f t="shared" si="0"/>
        <v>5</v>
      </c>
      <c r="B18" s="68"/>
      <c r="C18" s="132" t="s">
        <v>172</v>
      </c>
      <c r="D18" s="71" t="s">
        <v>173</v>
      </c>
      <c r="E18" s="71" t="s">
        <v>174</v>
      </c>
      <c r="F18" s="74">
        <v>15</v>
      </c>
      <c r="G18" s="49"/>
      <c r="H18" s="49"/>
      <c r="I18" s="49"/>
      <c r="J18" s="49"/>
      <c r="K18" s="49"/>
      <c r="L18" s="49">
        <f t="shared" si="1"/>
        <v>0</v>
      </c>
      <c r="M18" s="49">
        <f aca="true" t="shared" si="2" ref="M18:M42">ROUND(F18*G18,2)</f>
        <v>0</v>
      </c>
      <c r="N18" s="49">
        <f aca="true" t="shared" si="3" ref="N18:N42">ROUND(F18*I18,2)</f>
        <v>0</v>
      </c>
      <c r="O18" s="49">
        <f aca="true" t="shared" si="4" ref="O18:O42">ROUND(F18*J18,2)</f>
        <v>0</v>
      </c>
      <c r="P18" s="49">
        <f aca="true" t="shared" si="5" ref="P18:P42">ROUND(F18*K18,2)</f>
        <v>0</v>
      </c>
      <c r="Q18" s="49">
        <f aca="true" t="shared" si="6" ref="Q18:Q42">N18+O18+P18</f>
        <v>0</v>
      </c>
    </row>
    <row r="19" spans="1:17" s="48" customFormat="1" ht="24">
      <c r="A19" s="67">
        <f t="shared" si="0"/>
        <v>6</v>
      </c>
      <c r="B19" s="68"/>
      <c r="C19" s="132" t="s">
        <v>172</v>
      </c>
      <c r="D19" s="71" t="s">
        <v>175</v>
      </c>
      <c r="E19" s="71" t="s">
        <v>174</v>
      </c>
      <c r="F19" s="74">
        <v>28</v>
      </c>
      <c r="G19" s="49"/>
      <c r="H19" s="49"/>
      <c r="I19" s="49"/>
      <c r="J19" s="49"/>
      <c r="K19" s="49"/>
      <c r="L19" s="49">
        <f t="shared" si="1"/>
        <v>0</v>
      </c>
      <c r="M19" s="49">
        <f t="shared" si="2"/>
        <v>0</v>
      </c>
      <c r="N19" s="49">
        <f t="shared" si="3"/>
        <v>0</v>
      </c>
      <c r="O19" s="49">
        <f t="shared" si="4"/>
        <v>0</v>
      </c>
      <c r="P19" s="49">
        <f t="shared" si="5"/>
        <v>0</v>
      </c>
      <c r="Q19" s="49">
        <f t="shared" si="6"/>
        <v>0</v>
      </c>
    </row>
    <row r="20" spans="1:17" s="48" customFormat="1" ht="24">
      <c r="A20" s="67">
        <f t="shared" si="0"/>
        <v>7</v>
      </c>
      <c r="B20" s="68"/>
      <c r="C20" s="132" t="s">
        <v>172</v>
      </c>
      <c r="D20" s="71" t="s">
        <v>176</v>
      </c>
      <c r="E20" s="71" t="s">
        <v>174</v>
      </c>
      <c r="F20" s="74">
        <v>25</v>
      </c>
      <c r="G20" s="49"/>
      <c r="H20" s="49"/>
      <c r="I20" s="49"/>
      <c r="J20" s="49"/>
      <c r="K20" s="49"/>
      <c r="L20" s="49">
        <f t="shared" si="1"/>
        <v>0</v>
      </c>
      <c r="M20" s="49">
        <f t="shared" si="2"/>
        <v>0</v>
      </c>
      <c r="N20" s="49">
        <f t="shared" si="3"/>
        <v>0</v>
      </c>
      <c r="O20" s="49">
        <f t="shared" si="4"/>
        <v>0</v>
      </c>
      <c r="P20" s="49">
        <f t="shared" si="5"/>
        <v>0</v>
      </c>
      <c r="Q20" s="49">
        <f t="shared" si="6"/>
        <v>0</v>
      </c>
    </row>
    <row r="21" spans="1:17" s="48" customFormat="1" ht="12">
      <c r="A21" s="67">
        <f t="shared" si="0"/>
        <v>8</v>
      </c>
      <c r="B21" s="68"/>
      <c r="C21" s="132" t="s">
        <v>177</v>
      </c>
      <c r="D21" s="71" t="s">
        <v>136</v>
      </c>
      <c r="E21" s="71" t="s">
        <v>162</v>
      </c>
      <c r="F21" s="74">
        <v>1</v>
      </c>
      <c r="G21" s="49"/>
      <c r="H21" s="49"/>
      <c r="I21" s="49"/>
      <c r="J21" s="49"/>
      <c r="K21" s="49"/>
      <c r="L21" s="49">
        <f t="shared" si="1"/>
        <v>0</v>
      </c>
      <c r="M21" s="49">
        <f t="shared" si="2"/>
        <v>0</v>
      </c>
      <c r="N21" s="49">
        <f t="shared" si="3"/>
        <v>0</v>
      </c>
      <c r="O21" s="49">
        <f t="shared" si="4"/>
        <v>0</v>
      </c>
      <c r="P21" s="49">
        <f t="shared" si="5"/>
        <v>0</v>
      </c>
      <c r="Q21" s="49">
        <f t="shared" si="6"/>
        <v>0</v>
      </c>
    </row>
    <row r="22" spans="1:17" s="48" customFormat="1" ht="12">
      <c r="A22" s="67">
        <f t="shared" si="0"/>
        <v>9</v>
      </c>
      <c r="B22" s="68"/>
      <c r="C22" s="132" t="s">
        <v>178</v>
      </c>
      <c r="D22" s="71" t="s">
        <v>136</v>
      </c>
      <c r="E22" s="71" t="s">
        <v>162</v>
      </c>
      <c r="F22" s="74">
        <v>1</v>
      </c>
      <c r="G22" s="49"/>
      <c r="H22" s="49"/>
      <c r="I22" s="49"/>
      <c r="J22" s="49"/>
      <c r="K22" s="49"/>
      <c r="L22" s="49">
        <f t="shared" si="1"/>
        <v>0</v>
      </c>
      <c r="M22" s="49">
        <f t="shared" si="2"/>
        <v>0</v>
      </c>
      <c r="N22" s="49">
        <f t="shared" si="3"/>
        <v>0</v>
      </c>
      <c r="O22" s="49">
        <f t="shared" si="4"/>
        <v>0</v>
      </c>
      <c r="P22" s="49">
        <f t="shared" si="5"/>
        <v>0</v>
      </c>
      <c r="Q22" s="49">
        <f t="shared" si="6"/>
        <v>0</v>
      </c>
    </row>
    <row r="23" spans="1:17" s="48" customFormat="1" ht="36">
      <c r="A23" s="67">
        <f t="shared" si="0"/>
        <v>10</v>
      </c>
      <c r="B23" s="68"/>
      <c r="C23" s="132" t="s">
        <v>179</v>
      </c>
      <c r="D23" s="71" t="s">
        <v>173</v>
      </c>
      <c r="E23" s="71" t="s">
        <v>174</v>
      </c>
      <c r="F23" s="74">
        <v>15</v>
      </c>
      <c r="G23" s="49"/>
      <c r="H23" s="49"/>
      <c r="I23" s="49"/>
      <c r="J23" s="49"/>
      <c r="K23" s="49"/>
      <c r="L23" s="49">
        <f t="shared" si="1"/>
        <v>0</v>
      </c>
      <c r="M23" s="49">
        <f t="shared" si="2"/>
        <v>0</v>
      </c>
      <c r="N23" s="49">
        <f t="shared" si="3"/>
        <v>0</v>
      </c>
      <c r="O23" s="49">
        <f t="shared" si="4"/>
        <v>0</v>
      </c>
      <c r="P23" s="49">
        <f t="shared" si="5"/>
        <v>0</v>
      </c>
      <c r="Q23" s="49">
        <f t="shared" si="6"/>
        <v>0</v>
      </c>
    </row>
    <row r="24" spans="1:17" s="48" customFormat="1" ht="36">
      <c r="A24" s="67">
        <f t="shared" si="0"/>
        <v>11</v>
      </c>
      <c r="B24" s="68"/>
      <c r="C24" s="132" t="s">
        <v>179</v>
      </c>
      <c r="D24" s="71" t="s">
        <v>175</v>
      </c>
      <c r="E24" s="71" t="s">
        <v>174</v>
      </c>
      <c r="F24" s="74">
        <v>28</v>
      </c>
      <c r="G24" s="49"/>
      <c r="H24" s="49"/>
      <c r="I24" s="49"/>
      <c r="J24" s="49"/>
      <c r="K24" s="49"/>
      <c r="L24" s="49">
        <f t="shared" si="1"/>
        <v>0</v>
      </c>
      <c r="M24" s="49">
        <f t="shared" si="2"/>
        <v>0</v>
      </c>
      <c r="N24" s="49">
        <f t="shared" si="3"/>
        <v>0</v>
      </c>
      <c r="O24" s="49">
        <f t="shared" si="4"/>
        <v>0</v>
      </c>
      <c r="P24" s="49">
        <f t="shared" si="5"/>
        <v>0</v>
      </c>
      <c r="Q24" s="49">
        <f t="shared" si="6"/>
        <v>0</v>
      </c>
    </row>
    <row r="25" spans="1:17" s="48" customFormat="1" ht="36">
      <c r="A25" s="67">
        <f t="shared" si="0"/>
        <v>12</v>
      </c>
      <c r="B25" s="68"/>
      <c r="C25" s="132" t="s">
        <v>179</v>
      </c>
      <c r="D25" s="71" t="s">
        <v>176</v>
      </c>
      <c r="E25" s="71" t="s">
        <v>174</v>
      </c>
      <c r="F25" s="74">
        <v>25</v>
      </c>
      <c r="G25" s="49"/>
      <c r="H25" s="49"/>
      <c r="I25" s="49"/>
      <c r="J25" s="49"/>
      <c r="K25" s="49"/>
      <c r="L25" s="49">
        <f t="shared" si="1"/>
        <v>0</v>
      </c>
      <c r="M25" s="49">
        <f t="shared" si="2"/>
        <v>0</v>
      </c>
      <c r="N25" s="49">
        <f t="shared" si="3"/>
        <v>0</v>
      </c>
      <c r="O25" s="49">
        <f t="shared" si="4"/>
        <v>0</v>
      </c>
      <c r="P25" s="49">
        <f t="shared" si="5"/>
        <v>0</v>
      </c>
      <c r="Q25" s="49">
        <f t="shared" si="6"/>
        <v>0</v>
      </c>
    </row>
    <row r="26" spans="1:17" s="48" customFormat="1" ht="24">
      <c r="A26" s="67">
        <f t="shared" si="0"/>
        <v>13</v>
      </c>
      <c r="B26" s="68"/>
      <c r="C26" s="132" t="s">
        <v>167</v>
      </c>
      <c r="D26" s="71"/>
      <c r="E26" s="71" t="s">
        <v>161</v>
      </c>
      <c r="F26" s="74">
        <v>1</v>
      </c>
      <c r="G26" s="49"/>
      <c r="H26" s="49"/>
      <c r="I26" s="49"/>
      <c r="J26" s="49"/>
      <c r="K26" s="49"/>
      <c r="L26" s="49">
        <f t="shared" si="1"/>
        <v>0</v>
      </c>
      <c r="M26" s="49">
        <f t="shared" si="2"/>
        <v>0</v>
      </c>
      <c r="N26" s="49">
        <f t="shared" si="3"/>
        <v>0</v>
      </c>
      <c r="O26" s="49">
        <f t="shared" si="4"/>
        <v>0</v>
      </c>
      <c r="P26" s="49">
        <f t="shared" si="5"/>
        <v>0</v>
      </c>
      <c r="Q26" s="49">
        <f t="shared" si="6"/>
        <v>0</v>
      </c>
    </row>
    <row r="27" spans="1:17" s="48" customFormat="1" ht="24">
      <c r="A27" s="67">
        <f t="shared" si="0"/>
        <v>14</v>
      </c>
      <c r="B27" s="68"/>
      <c r="C27" s="132" t="s">
        <v>180</v>
      </c>
      <c r="D27" s="71"/>
      <c r="E27" s="71" t="s">
        <v>161</v>
      </c>
      <c r="F27" s="74">
        <v>1</v>
      </c>
      <c r="G27" s="49"/>
      <c r="H27" s="49"/>
      <c r="I27" s="49"/>
      <c r="J27" s="49"/>
      <c r="K27" s="49"/>
      <c r="L27" s="49">
        <f t="shared" si="1"/>
        <v>0</v>
      </c>
      <c r="M27" s="49">
        <f t="shared" si="2"/>
        <v>0</v>
      </c>
      <c r="N27" s="49">
        <f t="shared" si="3"/>
        <v>0</v>
      </c>
      <c r="O27" s="49">
        <f t="shared" si="4"/>
        <v>0</v>
      </c>
      <c r="P27" s="49">
        <f t="shared" si="5"/>
        <v>0</v>
      </c>
      <c r="Q27" s="49">
        <f t="shared" si="6"/>
        <v>0</v>
      </c>
    </row>
    <row r="28" spans="1:17" s="48" customFormat="1" ht="12">
      <c r="A28" s="67">
        <f t="shared" si="0"/>
        <v>15</v>
      </c>
      <c r="B28" s="68"/>
      <c r="C28" s="132" t="s">
        <v>181</v>
      </c>
      <c r="D28" s="71" t="s">
        <v>139</v>
      </c>
      <c r="E28" s="71" t="s">
        <v>162</v>
      </c>
      <c r="F28" s="74">
        <v>1</v>
      </c>
      <c r="G28" s="49"/>
      <c r="H28" s="49"/>
      <c r="I28" s="49"/>
      <c r="J28" s="49"/>
      <c r="K28" s="49"/>
      <c r="L28" s="49">
        <f t="shared" si="1"/>
        <v>0</v>
      </c>
      <c r="M28" s="49">
        <f t="shared" si="2"/>
        <v>0</v>
      </c>
      <c r="N28" s="49">
        <f t="shared" si="3"/>
        <v>0</v>
      </c>
      <c r="O28" s="49">
        <f t="shared" si="4"/>
        <v>0</v>
      </c>
      <c r="P28" s="49">
        <f t="shared" si="5"/>
        <v>0</v>
      </c>
      <c r="Q28" s="49">
        <f t="shared" si="6"/>
        <v>0</v>
      </c>
    </row>
    <row r="29" spans="1:17" s="48" customFormat="1" ht="24">
      <c r="A29" s="67">
        <f t="shared" si="0"/>
        <v>16</v>
      </c>
      <c r="B29" s="68"/>
      <c r="C29" s="132" t="s">
        <v>182</v>
      </c>
      <c r="D29" s="71" t="s">
        <v>139</v>
      </c>
      <c r="E29" s="71" t="s">
        <v>161</v>
      </c>
      <c r="F29" s="74">
        <v>1</v>
      </c>
      <c r="G29" s="49"/>
      <c r="H29" s="49"/>
      <c r="I29" s="49"/>
      <c r="J29" s="49"/>
      <c r="K29" s="49"/>
      <c r="L29" s="49">
        <f t="shared" si="1"/>
        <v>0</v>
      </c>
      <c r="M29" s="49">
        <f t="shared" si="2"/>
        <v>0</v>
      </c>
      <c r="N29" s="49">
        <f t="shared" si="3"/>
        <v>0</v>
      </c>
      <c r="O29" s="49">
        <f t="shared" si="4"/>
        <v>0</v>
      </c>
      <c r="P29" s="49">
        <f t="shared" si="5"/>
        <v>0</v>
      </c>
      <c r="Q29" s="49">
        <f t="shared" si="6"/>
        <v>0</v>
      </c>
    </row>
    <row r="30" spans="1:17" s="48" customFormat="1" ht="12">
      <c r="A30" s="67">
        <f t="shared" si="0"/>
        <v>17</v>
      </c>
      <c r="B30" s="68"/>
      <c r="C30" s="132" t="s">
        <v>163</v>
      </c>
      <c r="D30" s="71"/>
      <c r="E30" s="71" t="s">
        <v>161</v>
      </c>
      <c r="F30" s="74">
        <v>1</v>
      </c>
      <c r="G30" s="49"/>
      <c r="H30" s="49"/>
      <c r="I30" s="49"/>
      <c r="J30" s="49"/>
      <c r="K30" s="49"/>
      <c r="L30" s="49">
        <f t="shared" si="1"/>
        <v>0</v>
      </c>
      <c r="M30" s="49">
        <f t="shared" si="2"/>
        <v>0</v>
      </c>
      <c r="N30" s="49">
        <f t="shared" si="3"/>
        <v>0</v>
      </c>
      <c r="O30" s="49">
        <f t="shared" si="4"/>
        <v>0</v>
      </c>
      <c r="P30" s="49">
        <f t="shared" si="5"/>
        <v>0</v>
      </c>
      <c r="Q30" s="49">
        <f t="shared" si="6"/>
        <v>0</v>
      </c>
    </row>
    <row r="31" spans="1:17" s="48" customFormat="1" ht="36">
      <c r="A31" s="67">
        <f t="shared" si="0"/>
        <v>18</v>
      </c>
      <c r="B31" s="68"/>
      <c r="C31" s="140" t="s">
        <v>183</v>
      </c>
      <c r="D31" s="71"/>
      <c r="E31" s="71"/>
      <c r="F31" s="74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s="48" customFormat="1" ht="48">
      <c r="A32" s="67">
        <f t="shared" si="0"/>
        <v>19</v>
      </c>
      <c r="B32" s="68"/>
      <c r="C32" s="132" t="s">
        <v>184</v>
      </c>
      <c r="D32" s="71" t="s">
        <v>185</v>
      </c>
      <c r="E32" s="71" t="s">
        <v>161</v>
      </c>
      <c r="F32" s="74">
        <v>5</v>
      </c>
      <c r="G32" s="49"/>
      <c r="H32" s="49"/>
      <c r="I32" s="49"/>
      <c r="J32" s="49"/>
      <c r="K32" s="49"/>
      <c r="L32" s="49">
        <f t="shared" si="1"/>
        <v>0</v>
      </c>
      <c r="M32" s="49">
        <f t="shared" si="2"/>
        <v>0</v>
      </c>
      <c r="N32" s="49">
        <f t="shared" si="3"/>
        <v>0</v>
      </c>
      <c r="O32" s="49">
        <f t="shared" si="4"/>
        <v>0</v>
      </c>
      <c r="P32" s="49">
        <f t="shared" si="5"/>
        <v>0</v>
      </c>
      <c r="Q32" s="49">
        <f t="shared" si="6"/>
        <v>0</v>
      </c>
    </row>
    <row r="33" spans="1:17" s="48" customFormat="1" ht="24">
      <c r="A33" s="67">
        <f t="shared" si="0"/>
        <v>20</v>
      </c>
      <c r="B33" s="68"/>
      <c r="C33" s="132" t="s">
        <v>186</v>
      </c>
      <c r="D33" s="71"/>
      <c r="E33" s="71" t="s">
        <v>161</v>
      </c>
      <c r="F33" s="74">
        <v>5</v>
      </c>
      <c r="G33" s="49"/>
      <c r="H33" s="49"/>
      <c r="I33" s="49"/>
      <c r="J33" s="49"/>
      <c r="K33" s="49"/>
      <c r="L33" s="49">
        <f t="shared" si="1"/>
        <v>0</v>
      </c>
      <c r="M33" s="49">
        <f t="shared" si="2"/>
        <v>0</v>
      </c>
      <c r="N33" s="49">
        <f t="shared" si="3"/>
        <v>0</v>
      </c>
      <c r="O33" s="49">
        <f t="shared" si="4"/>
        <v>0</v>
      </c>
      <c r="P33" s="49">
        <f t="shared" si="5"/>
        <v>0</v>
      </c>
      <c r="Q33" s="49">
        <f t="shared" si="6"/>
        <v>0</v>
      </c>
    </row>
    <row r="34" spans="1:17" s="48" customFormat="1" ht="24">
      <c r="A34" s="67">
        <f t="shared" si="0"/>
        <v>21</v>
      </c>
      <c r="B34" s="68"/>
      <c r="C34" s="132" t="s">
        <v>187</v>
      </c>
      <c r="D34" s="71"/>
      <c r="E34" s="71" t="s">
        <v>162</v>
      </c>
      <c r="F34" s="74">
        <v>5</v>
      </c>
      <c r="G34" s="49"/>
      <c r="H34" s="49"/>
      <c r="I34" s="49"/>
      <c r="J34" s="49"/>
      <c r="K34" s="49"/>
      <c r="L34" s="49">
        <f t="shared" si="1"/>
        <v>0</v>
      </c>
      <c r="M34" s="49">
        <f t="shared" si="2"/>
        <v>0</v>
      </c>
      <c r="N34" s="49">
        <f t="shared" si="3"/>
        <v>0</v>
      </c>
      <c r="O34" s="49">
        <f t="shared" si="4"/>
        <v>0</v>
      </c>
      <c r="P34" s="49">
        <f t="shared" si="5"/>
        <v>0</v>
      </c>
      <c r="Q34" s="49">
        <f t="shared" si="6"/>
        <v>0</v>
      </c>
    </row>
    <row r="35" spans="1:17" s="48" customFormat="1" ht="12">
      <c r="A35" s="67">
        <f t="shared" si="0"/>
        <v>22</v>
      </c>
      <c r="B35" s="68"/>
      <c r="C35" s="132" t="s">
        <v>163</v>
      </c>
      <c r="D35" s="71"/>
      <c r="E35" s="71" t="s">
        <v>161</v>
      </c>
      <c r="F35" s="74">
        <v>5</v>
      </c>
      <c r="G35" s="49"/>
      <c r="H35" s="49"/>
      <c r="I35" s="49"/>
      <c r="J35" s="49"/>
      <c r="K35" s="49"/>
      <c r="L35" s="49">
        <f t="shared" si="1"/>
        <v>0</v>
      </c>
      <c r="M35" s="49">
        <f t="shared" si="2"/>
        <v>0</v>
      </c>
      <c r="N35" s="49">
        <f t="shared" si="3"/>
        <v>0</v>
      </c>
      <c r="O35" s="49">
        <f t="shared" si="4"/>
        <v>0</v>
      </c>
      <c r="P35" s="49">
        <f t="shared" si="5"/>
        <v>0</v>
      </c>
      <c r="Q35" s="49">
        <f t="shared" si="6"/>
        <v>0</v>
      </c>
    </row>
    <row r="36" spans="1:17" s="48" customFormat="1" ht="48">
      <c r="A36" s="67">
        <f t="shared" si="0"/>
        <v>23</v>
      </c>
      <c r="B36" s="68"/>
      <c r="C36" s="140" t="s">
        <v>188</v>
      </c>
      <c r="D36" s="71"/>
      <c r="E36" s="71"/>
      <c r="F36" s="74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s="48" customFormat="1" ht="12">
      <c r="A37" s="67">
        <f t="shared" si="0"/>
        <v>24</v>
      </c>
      <c r="B37" s="68"/>
      <c r="C37" s="132" t="s">
        <v>177</v>
      </c>
      <c r="D37" s="71" t="s">
        <v>136</v>
      </c>
      <c r="E37" s="71" t="s">
        <v>162</v>
      </c>
      <c r="F37" s="74">
        <v>50</v>
      </c>
      <c r="G37" s="49"/>
      <c r="H37" s="49"/>
      <c r="I37" s="49"/>
      <c r="J37" s="49"/>
      <c r="K37" s="49"/>
      <c r="L37" s="49">
        <f t="shared" si="1"/>
        <v>0</v>
      </c>
      <c r="M37" s="49">
        <f t="shared" si="2"/>
        <v>0</v>
      </c>
      <c r="N37" s="49">
        <f t="shared" si="3"/>
        <v>0</v>
      </c>
      <c r="O37" s="49">
        <f t="shared" si="4"/>
        <v>0</v>
      </c>
      <c r="P37" s="49">
        <f t="shared" si="5"/>
        <v>0</v>
      </c>
      <c r="Q37" s="49">
        <f t="shared" si="6"/>
        <v>0</v>
      </c>
    </row>
    <row r="38" spans="1:17" s="48" customFormat="1" ht="36">
      <c r="A38" s="67">
        <f t="shared" si="0"/>
        <v>25</v>
      </c>
      <c r="B38" s="68"/>
      <c r="C38" s="132" t="s">
        <v>189</v>
      </c>
      <c r="D38" s="71" t="s">
        <v>136</v>
      </c>
      <c r="E38" s="71" t="s">
        <v>174</v>
      </c>
      <c r="F38" s="74">
        <v>120</v>
      </c>
      <c r="G38" s="49"/>
      <c r="H38" s="49"/>
      <c r="I38" s="49"/>
      <c r="J38" s="49"/>
      <c r="K38" s="49"/>
      <c r="L38" s="49">
        <f t="shared" si="1"/>
        <v>0</v>
      </c>
      <c r="M38" s="49">
        <f t="shared" si="2"/>
        <v>0</v>
      </c>
      <c r="N38" s="49">
        <f t="shared" si="3"/>
        <v>0</v>
      </c>
      <c r="O38" s="49">
        <f t="shared" si="4"/>
        <v>0</v>
      </c>
      <c r="P38" s="49">
        <f t="shared" si="5"/>
        <v>0</v>
      </c>
      <c r="Q38" s="49">
        <f t="shared" si="6"/>
        <v>0</v>
      </c>
    </row>
    <row r="39" spans="1:17" s="48" customFormat="1" ht="36">
      <c r="A39" s="67">
        <f t="shared" si="0"/>
        <v>26</v>
      </c>
      <c r="B39" s="68"/>
      <c r="C39" s="132" t="s">
        <v>189</v>
      </c>
      <c r="D39" s="71" t="s">
        <v>165</v>
      </c>
      <c r="E39" s="71" t="s">
        <v>174</v>
      </c>
      <c r="F39" s="74">
        <v>80</v>
      </c>
      <c r="G39" s="49"/>
      <c r="H39" s="49"/>
      <c r="I39" s="49"/>
      <c r="J39" s="49"/>
      <c r="K39" s="49"/>
      <c r="L39" s="49">
        <f t="shared" si="1"/>
        <v>0</v>
      </c>
      <c r="M39" s="49">
        <f t="shared" si="2"/>
        <v>0</v>
      </c>
      <c r="N39" s="49">
        <f t="shared" si="3"/>
        <v>0</v>
      </c>
      <c r="O39" s="49">
        <f t="shared" si="4"/>
        <v>0</v>
      </c>
      <c r="P39" s="49">
        <f t="shared" si="5"/>
        <v>0</v>
      </c>
      <c r="Q39" s="49">
        <f t="shared" si="6"/>
        <v>0</v>
      </c>
    </row>
    <row r="40" spans="1:17" s="48" customFormat="1" ht="36">
      <c r="A40" s="67">
        <f t="shared" si="0"/>
        <v>27</v>
      </c>
      <c r="B40" s="68"/>
      <c r="C40" s="132" t="s">
        <v>189</v>
      </c>
      <c r="D40" s="71" t="s">
        <v>164</v>
      </c>
      <c r="E40" s="71" t="s">
        <v>174</v>
      </c>
      <c r="F40" s="74">
        <v>60</v>
      </c>
      <c r="G40" s="49"/>
      <c r="H40" s="49"/>
      <c r="I40" s="49"/>
      <c r="J40" s="49"/>
      <c r="K40" s="49"/>
      <c r="L40" s="49">
        <f t="shared" si="1"/>
        <v>0</v>
      </c>
      <c r="M40" s="49">
        <f t="shared" si="2"/>
        <v>0</v>
      </c>
      <c r="N40" s="49">
        <f t="shared" si="3"/>
        <v>0</v>
      </c>
      <c r="O40" s="49">
        <f t="shared" si="4"/>
        <v>0</v>
      </c>
      <c r="P40" s="49">
        <f t="shared" si="5"/>
        <v>0</v>
      </c>
      <c r="Q40" s="49">
        <f t="shared" si="6"/>
        <v>0</v>
      </c>
    </row>
    <row r="41" spans="1:17" s="48" customFormat="1" ht="36">
      <c r="A41" s="67">
        <f t="shared" si="0"/>
        <v>28</v>
      </c>
      <c r="B41" s="68"/>
      <c r="C41" s="132" t="s">
        <v>189</v>
      </c>
      <c r="D41" s="71" t="s">
        <v>166</v>
      </c>
      <c r="E41" s="71" t="s">
        <v>174</v>
      </c>
      <c r="F41" s="74">
        <v>150</v>
      </c>
      <c r="G41" s="49"/>
      <c r="H41" s="49"/>
      <c r="I41" s="49"/>
      <c r="J41" s="49"/>
      <c r="K41" s="49"/>
      <c r="L41" s="49">
        <f t="shared" si="1"/>
        <v>0</v>
      </c>
      <c r="M41" s="49">
        <f t="shared" si="2"/>
        <v>0</v>
      </c>
      <c r="N41" s="49">
        <f t="shared" si="3"/>
        <v>0</v>
      </c>
      <c r="O41" s="49">
        <f t="shared" si="4"/>
        <v>0</v>
      </c>
      <c r="P41" s="49">
        <f t="shared" si="5"/>
        <v>0</v>
      </c>
      <c r="Q41" s="49">
        <f t="shared" si="6"/>
        <v>0</v>
      </c>
    </row>
    <row r="42" spans="1:17" s="48" customFormat="1" ht="36">
      <c r="A42" s="67">
        <f t="shared" si="0"/>
        <v>29</v>
      </c>
      <c r="B42" s="68"/>
      <c r="C42" s="132" t="s">
        <v>189</v>
      </c>
      <c r="D42" s="71" t="s">
        <v>132</v>
      </c>
      <c r="E42" s="71" t="s">
        <v>174</v>
      </c>
      <c r="F42" s="74">
        <v>100</v>
      </c>
      <c r="G42" s="49"/>
      <c r="H42" s="49"/>
      <c r="I42" s="49"/>
      <c r="J42" s="49"/>
      <c r="K42" s="49"/>
      <c r="L42" s="49">
        <f t="shared" si="1"/>
        <v>0</v>
      </c>
      <c r="M42" s="49">
        <f t="shared" si="2"/>
        <v>0</v>
      </c>
      <c r="N42" s="49">
        <f t="shared" si="3"/>
        <v>0</v>
      </c>
      <c r="O42" s="49">
        <f t="shared" si="4"/>
        <v>0</v>
      </c>
      <c r="P42" s="49">
        <f t="shared" si="5"/>
        <v>0</v>
      </c>
      <c r="Q42" s="49">
        <f t="shared" si="6"/>
        <v>0</v>
      </c>
    </row>
    <row r="43" spans="1:17" s="48" customFormat="1" ht="12">
      <c r="A43" s="46"/>
      <c r="B43" s="46"/>
      <c r="C43" s="76"/>
      <c r="D43" s="76"/>
      <c r="E43" s="45"/>
      <c r="F43" s="49"/>
      <c r="G43" s="77"/>
      <c r="H43" s="49"/>
      <c r="I43" s="49"/>
      <c r="J43" s="49"/>
      <c r="K43" s="49"/>
      <c r="L43" s="49"/>
      <c r="M43" s="49"/>
      <c r="N43" s="49"/>
      <c r="O43" s="49"/>
      <c r="P43" s="55"/>
      <c r="Q43" s="55"/>
    </row>
    <row r="44" spans="1:17" s="48" customFormat="1" ht="12">
      <c r="A44" s="259" t="s">
        <v>40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55">
        <f>SUM(M13:M43)</f>
        <v>0</v>
      </c>
      <c r="N44" s="55">
        <f>SUM(N13:N43)</f>
        <v>0</v>
      </c>
      <c r="O44" s="55">
        <f>SUM(O13:O43)</f>
        <v>0</v>
      </c>
      <c r="P44" s="55">
        <f>SUM(P13:P43)</f>
        <v>0</v>
      </c>
      <c r="Q44" s="55">
        <f>SUM(Q13:Q43)</f>
        <v>0</v>
      </c>
    </row>
    <row r="45" spans="1:17" ht="12.75">
      <c r="A45" s="260" t="s">
        <v>259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156"/>
      <c r="N45" s="156"/>
      <c r="O45" s="157">
        <f>ROUND(O44*0.04,2)</f>
        <v>0</v>
      </c>
      <c r="P45" s="156"/>
      <c r="Q45" s="157">
        <f>SUM(N45:P45)</f>
        <v>0</v>
      </c>
    </row>
    <row r="46" spans="1:17" ht="12.75">
      <c r="A46" s="260" t="s">
        <v>40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157">
        <f>SUM(M44:M45)</f>
        <v>0</v>
      </c>
      <c r="N46" s="157">
        <f>SUM(N44:N45)</f>
        <v>0</v>
      </c>
      <c r="O46" s="157">
        <f>SUM(O44:O45)</f>
        <v>0</v>
      </c>
      <c r="P46" s="157">
        <f>SUM(P44:P45)</f>
        <v>0</v>
      </c>
      <c r="Q46" s="157">
        <f>SUM(Q44:Q45)</f>
        <v>0</v>
      </c>
    </row>
    <row r="47" spans="1:17" ht="12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  <c r="P47" s="166"/>
      <c r="Q47" s="166"/>
    </row>
    <row r="48" spans="1:17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6"/>
      <c r="N48" s="166"/>
      <c r="O48" s="166"/>
      <c r="P48" s="166"/>
      <c r="Q48" s="166"/>
    </row>
    <row r="49" spans="1:17" ht="12.7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6"/>
      <c r="N49" s="166"/>
      <c r="O49" s="166"/>
      <c r="P49" s="166"/>
      <c r="Q49" s="166"/>
    </row>
    <row r="50" spans="1:9" ht="12.75">
      <c r="A50" s="1"/>
      <c r="B50" s="30" t="s">
        <v>41</v>
      </c>
      <c r="C50" s="63" t="s">
        <v>61</v>
      </c>
      <c r="D50" s="64"/>
      <c r="E50" s="34"/>
      <c r="F50" s="31"/>
      <c r="G50" s="34"/>
      <c r="H50" s="37"/>
      <c r="I50" s="31"/>
    </row>
    <row r="51" spans="1:9" ht="12.75">
      <c r="A51" s="22"/>
      <c r="B51" s="33"/>
      <c r="C51" s="164"/>
      <c r="D51" s="36"/>
      <c r="E51" s="33"/>
      <c r="F51" s="33"/>
      <c r="G51" s="34"/>
      <c r="H51" s="33"/>
      <c r="I51" s="33"/>
    </row>
    <row r="52" spans="1:9" ht="12.75">
      <c r="A52" s="33"/>
      <c r="B52" s="27" t="s">
        <v>64</v>
      </c>
      <c r="C52" s="34"/>
      <c r="D52" s="34"/>
      <c r="E52" s="34"/>
      <c r="F52" s="33"/>
      <c r="G52" s="33"/>
      <c r="H52" s="30"/>
      <c r="I52" s="35"/>
    </row>
  </sheetData>
  <sheetProtection/>
  <mergeCells count="17">
    <mergeCell ref="D11:D12"/>
    <mergeCell ref="A5:Q5"/>
    <mergeCell ref="A6:Q6"/>
    <mergeCell ref="A7:Q7"/>
    <mergeCell ref="M8:O8"/>
    <mergeCell ref="P8:Q8"/>
    <mergeCell ref="M9:Q9"/>
    <mergeCell ref="A46:L46"/>
    <mergeCell ref="M11:Q11"/>
    <mergeCell ref="C11:C12"/>
    <mergeCell ref="E11:E12"/>
    <mergeCell ref="F11:F12"/>
    <mergeCell ref="G11:L11"/>
    <mergeCell ref="A45:L45"/>
    <mergeCell ref="A44:L44"/>
    <mergeCell ref="A11:A12"/>
    <mergeCell ref="B11:B12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&amp;RNr.4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">
      <selection activeCell="H92" sqref="H92"/>
    </sheetView>
  </sheetViews>
  <sheetFormatPr defaultColWidth="8.8515625" defaultRowHeight="12.75"/>
  <cols>
    <col min="1" max="1" width="5.8515625" style="0" customWidth="1"/>
    <col min="2" max="2" width="4.8515625" style="0" customWidth="1"/>
    <col min="3" max="3" width="20.421875" style="0" customWidth="1"/>
    <col min="4" max="4" width="9.57421875" style="0" customWidth="1"/>
    <col min="5" max="5" width="6.28125" style="0" customWidth="1"/>
    <col min="6" max="6" width="5.00390625" style="0" customWidth="1"/>
    <col min="7" max="7" width="5.421875" style="0" customWidth="1"/>
    <col min="8" max="8" width="4.421875" style="0" customWidth="1"/>
    <col min="9" max="9" width="6.421875" style="0" customWidth="1"/>
    <col min="10" max="10" width="7.421875" style="0" customWidth="1"/>
    <col min="11" max="11" width="5.421875" style="0" customWidth="1"/>
    <col min="12" max="13" width="7.421875" style="0" customWidth="1"/>
    <col min="14" max="15" width="8.421875" style="0" customWidth="1"/>
    <col min="16" max="16" width="7.421875" style="0" customWidth="1"/>
    <col min="17" max="17" width="8.421875" style="0" customWidth="1"/>
  </cols>
  <sheetData>
    <row r="1" spans="1:18" s="27" customFormat="1" ht="12.75">
      <c r="A1" s="28" t="str">
        <f>'Celtn.'!A1</f>
        <v>Būvobjekta nosaukums: LU Fizikas institūta sārmu metālu laboratorija.Vienkāršota renovācija</v>
      </c>
      <c r="B1" s="3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7" customFormat="1" ht="12.75">
      <c r="A2" s="28" t="str">
        <f>'Celtn.'!A2</f>
        <v>Būves nosaukums: LU Fizikas institūta sārmu metālu laboratorija</v>
      </c>
      <c r="B2" s="3"/>
      <c r="C2" s="6"/>
      <c r="D2" s="6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7" customFormat="1" ht="12.75">
      <c r="A3" s="28" t="str">
        <f>'Celtn.'!A3</f>
        <v>Objekta adrese: Miera iela 32, Salaspils</v>
      </c>
      <c r="B3" s="3"/>
      <c r="C3" s="6"/>
      <c r="D3" s="6"/>
      <c r="E3" s="6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7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42" customFormat="1" ht="15.75">
      <c r="A5" s="290" t="s">
        <v>269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</row>
    <row r="6" spans="1:17" s="42" customFormat="1" ht="15.75">
      <c r="A6" s="263" t="s">
        <v>13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s="43" customFormat="1" ht="11.25">
      <c r="A7" s="264" t="s">
        <v>22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7" ht="12.75">
      <c r="A8" s="8"/>
      <c r="B8" s="9"/>
      <c r="C8" s="10"/>
      <c r="D8" s="10"/>
      <c r="E8" s="11"/>
      <c r="F8" s="12"/>
      <c r="G8" s="13"/>
      <c r="H8" s="12"/>
      <c r="I8" s="12"/>
      <c r="J8" s="12"/>
      <c r="K8" s="12"/>
      <c r="L8" s="12"/>
      <c r="M8" s="256" t="s">
        <v>23</v>
      </c>
      <c r="N8" s="256"/>
      <c r="O8" s="256"/>
      <c r="P8" s="265">
        <f>Q89</f>
        <v>0</v>
      </c>
      <c r="Q8" s="265"/>
    </row>
    <row r="9" spans="1:17" ht="12.75">
      <c r="A9" s="15"/>
      <c r="B9" s="9"/>
      <c r="C9" s="10"/>
      <c r="D9" s="10"/>
      <c r="E9" s="11"/>
      <c r="F9" s="12"/>
      <c r="G9" s="13"/>
      <c r="H9" s="12"/>
      <c r="I9" s="12"/>
      <c r="J9" s="12"/>
      <c r="K9" s="12"/>
      <c r="L9" s="12"/>
      <c r="M9" s="256" t="str">
        <f>'Celtn.'!L9</f>
        <v>Tāme sastādīta: </v>
      </c>
      <c r="N9" s="256"/>
      <c r="O9" s="256"/>
      <c r="P9" s="256"/>
      <c r="Q9" s="256"/>
    </row>
    <row r="10" spans="1:17" ht="12.75">
      <c r="A10" s="17"/>
      <c r="B10" s="16"/>
      <c r="C10" s="18"/>
      <c r="D10" s="18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</row>
    <row r="11" spans="1:17" s="43" customFormat="1" ht="11.25">
      <c r="A11" s="257" t="s">
        <v>25</v>
      </c>
      <c r="B11" s="257" t="s">
        <v>26</v>
      </c>
      <c r="C11" s="258" t="s">
        <v>27</v>
      </c>
      <c r="D11" s="258" t="s">
        <v>0</v>
      </c>
      <c r="E11" s="257" t="s">
        <v>28</v>
      </c>
      <c r="F11" s="266" t="s">
        <v>29</v>
      </c>
      <c r="G11" s="261" t="s">
        <v>30</v>
      </c>
      <c r="H11" s="261"/>
      <c r="I11" s="261"/>
      <c r="J11" s="261"/>
      <c r="K11" s="261"/>
      <c r="L11" s="261"/>
      <c r="M11" s="261" t="s">
        <v>31</v>
      </c>
      <c r="N11" s="261"/>
      <c r="O11" s="261"/>
      <c r="P11" s="261"/>
      <c r="Q11" s="261"/>
    </row>
    <row r="12" spans="1:17" s="43" customFormat="1" ht="132">
      <c r="A12" s="257"/>
      <c r="B12" s="257"/>
      <c r="C12" s="258"/>
      <c r="D12" s="258"/>
      <c r="E12" s="257"/>
      <c r="F12" s="266"/>
      <c r="G12" s="56" t="s">
        <v>32</v>
      </c>
      <c r="H12" s="56" t="s">
        <v>33</v>
      </c>
      <c r="I12" s="56" t="s">
        <v>34</v>
      </c>
      <c r="J12" s="56" t="s">
        <v>35</v>
      </c>
      <c r="K12" s="56" t="s">
        <v>36</v>
      </c>
      <c r="L12" s="56" t="s">
        <v>37</v>
      </c>
      <c r="M12" s="56" t="s">
        <v>38</v>
      </c>
      <c r="N12" s="56" t="s">
        <v>34</v>
      </c>
      <c r="O12" s="56" t="s">
        <v>35</v>
      </c>
      <c r="P12" s="56" t="s">
        <v>36</v>
      </c>
      <c r="Q12" s="56" t="s">
        <v>39</v>
      </c>
    </row>
    <row r="13" spans="1:17" s="78" customFormat="1" ht="12">
      <c r="A13" s="79"/>
      <c r="B13" s="83"/>
      <c r="C13" s="84"/>
      <c r="D13" s="85"/>
      <c r="E13" s="86"/>
      <c r="F13" s="8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78" customFormat="1" ht="12">
      <c r="A14" s="79">
        <v>1</v>
      </c>
      <c r="B14" s="80"/>
      <c r="C14" s="151"/>
      <c r="D14" s="152"/>
      <c r="E14" s="153"/>
      <c r="F14" s="153"/>
      <c r="G14" s="150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s="78" customFormat="1" ht="12">
      <c r="A15" s="79">
        <f aca="true" t="shared" si="0" ref="A15:A78">A14+1</f>
        <v>2</v>
      </c>
      <c r="B15" s="83"/>
      <c r="C15" s="286"/>
      <c r="D15" s="287"/>
      <c r="E15" s="287"/>
      <c r="F15" s="287"/>
      <c r="G15" s="288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s="78" customFormat="1" ht="12">
      <c r="A16" s="79">
        <f t="shared" si="0"/>
        <v>3</v>
      </c>
      <c r="B16" s="83"/>
      <c r="C16" s="289"/>
      <c r="D16" s="287"/>
      <c r="E16" s="287"/>
      <c r="F16" s="287"/>
      <c r="G16" s="288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s="78" customFormat="1" ht="12">
      <c r="A17" s="79">
        <f t="shared" si="0"/>
        <v>4</v>
      </c>
      <c r="B17" s="83"/>
      <c r="C17" s="84"/>
      <c r="D17" s="85"/>
      <c r="E17" s="86"/>
      <c r="F17" s="8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s="78" customFormat="1" ht="12">
      <c r="A18" s="79">
        <f>A17+1</f>
        <v>5</v>
      </c>
      <c r="B18" s="83"/>
      <c r="C18" s="154" t="s">
        <v>191</v>
      </c>
      <c r="D18" s="85"/>
      <c r="E18" s="86"/>
      <c r="F18" s="8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78" customFormat="1" ht="24">
      <c r="A19" s="79">
        <f t="shared" si="0"/>
        <v>6</v>
      </c>
      <c r="B19" s="83"/>
      <c r="C19" s="84" t="s">
        <v>192</v>
      </c>
      <c r="D19" s="85" t="s">
        <v>193</v>
      </c>
      <c r="E19" s="86" t="s">
        <v>161</v>
      </c>
      <c r="F19" s="86">
        <v>1</v>
      </c>
      <c r="G19" s="47"/>
      <c r="H19" s="47"/>
      <c r="I19" s="47"/>
      <c r="J19" s="47"/>
      <c r="K19" s="47"/>
      <c r="L19" s="47">
        <f aca="true" t="shared" si="1" ref="L19:L48">SUM(I19:K19)</f>
        <v>0</v>
      </c>
      <c r="M19" s="47">
        <f aca="true" t="shared" si="2" ref="M19:M33">ROUND(F19*G19,2)</f>
        <v>0</v>
      </c>
      <c r="N19" s="47">
        <f aca="true" t="shared" si="3" ref="N19:N33">ROUND(F19*I19,2)</f>
        <v>0</v>
      </c>
      <c r="O19" s="47">
        <f aca="true" t="shared" si="4" ref="O19:O33">ROUND(F19*J19,2)</f>
        <v>0</v>
      </c>
      <c r="P19" s="47">
        <f aca="true" t="shared" si="5" ref="P19:P33">ROUND(F19*K19,2)</f>
        <v>0</v>
      </c>
      <c r="Q19" s="47">
        <f aca="true" t="shared" si="6" ref="Q19:Q33">N19+O19+P19</f>
        <v>0</v>
      </c>
    </row>
    <row r="20" spans="1:17" s="78" customFormat="1" ht="24">
      <c r="A20" s="79">
        <f t="shared" si="0"/>
        <v>7</v>
      </c>
      <c r="B20" s="83"/>
      <c r="C20" s="84" t="s">
        <v>194</v>
      </c>
      <c r="D20" s="85" t="s">
        <v>193</v>
      </c>
      <c r="E20" s="86" t="s">
        <v>161</v>
      </c>
      <c r="F20" s="86">
        <v>1</v>
      </c>
      <c r="G20" s="47"/>
      <c r="H20" s="47"/>
      <c r="I20" s="47"/>
      <c r="J20" s="47"/>
      <c r="K20" s="47"/>
      <c r="L20" s="47">
        <f t="shared" si="1"/>
        <v>0</v>
      </c>
      <c r="M20" s="47">
        <f t="shared" si="2"/>
        <v>0</v>
      </c>
      <c r="N20" s="47">
        <f t="shared" si="3"/>
        <v>0</v>
      </c>
      <c r="O20" s="47">
        <f t="shared" si="4"/>
        <v>0</v>
      </c>
      <c r="P20" s="47">
        <f t="shared" si="5"/>
        <v>0</v>
      </c>
      <c r="Q20" s="47">
        <f t="shared" si="6"/>
        <v>0</v>
      </c>
    </row>
    <row r="21" spans="1:17" s="78" customFormat="1" ht="24">
      <c r="A21" s="79">
        <f t="shared" si="0"/>
        <v>8</v>
      </c>
      <c r="B21" s="83"/>
      <c r="C21" s="84" t="s">
        <v>195</v>
      </c>
      <c r="D21" s="85" t="s">
        <v>193</v>
      </c>
      <c r="E21" s="86" t="s">
        <v>161</v>
      </c>
      <c r="F21" s="86">
        <v>1</v>
      </c>
      <c r="G21" s="47"/>
      <c r="H21" s="47"/>
      <c r="I21" s="47"/>
      <c r="J21" s="47"/>
      <c r="K21" s="47"/>
      <c r="L21" s="47">
        <f t="shared" si="1"/>
        <v>0</v>
      </c>
      <c r="M21" s="47">
        <f t="shared" si="2"/>
        <v>0</v>
      </c>
      <c r="N21" s="47">
        <f t="shared" si="3"/>
        <v>0</v>
      </c>
      <c r="O21" s="47">
        <f t="shared" si="4"/>
        <v>0</v>
      </c>
      <c r="P21" s="47">
        <f t="shared" si="5"/>
        <v>0</v>
      </c>
      <c r="Q21" s="47">
        <f t="shared" si="6"/>
        <v>0</v>
      </c>
    </row>
    <row r="22" spans="1:17" s="78" customFormat="1" ht="24">
      <c r="A22" s="79">
        <f t="shared" si="0"/>
        <v>9</v>
      </c>
      <c r="B22" s="83"/>
      <c r="C22" s="84" t="s">
        <v>196</v>
      </c>
      <c r="D22" s="85" t="s">
        <v>193</v>
      </c>
      <c r="E22" s="86" t="s">
        <v>161</v>
      </c>
      <c r="F22" s="86">
        <v>1</v>
      </c>
      <c r="G22" s="47"/>
      <c r="H22" s="47"/>
      <c r="I22" s="47"/>
      <c r="J22" s="47"/>
      <c r="K22" s="47"/>
      <c r="L22" s="47">
        <f t="shared" si="1"/>
        <v>0</v>
      </c>
      <c r="M22" s="47">
        <f t="shared" si="2"/>
        <v>0</v>
      </c>
      <c r="N22" s="47">
        <f t="shared" si="3"/>
        <v>0</v>
      </c>
      <c r="O22" s="47">
        <f t="shared" si="4"/>
        <v>0</v>
      </c>
      <c r="P22" s="47">
        <f t="shared" si="5"/>
        <v>0</v>
      </c>
      <c r="Q22" s="47">
        <f t="shared" si="6"/>
        <v>0</v>
      </c>
    </row>
    <row r="23" spans="1:17" s="78" customFormat="1" ht="24">
      <c r="A23" s="79">
        <f t="shared" si="0"/>
        <v>10</v>
      </c>
      <c r="B23" s="83"/>
      <c r="C23" s="84" t="s">
        <v>197</v>
      </c>
      <c r="D23" s="85" t="s">
        <v>193</v>
      </c>
      <c r="E23" s="86" t="s">
        <v>161</v>
      </c>
      <c r="F23" s="86">
        <v>1</v>
      </c>
      <c r="G23" s="47"/>
      <c r="H23" s="47"/>
      <c r="I23" s="47"/>
      <c r="J23" s="47"/>
      <c r="K23" s="47"/>
      <c r="L23" s="47">
        <f t="shared" si="1"/>
        <v>0</v>
      </c>
      <c r="M23" s="47">
        <f t="shared" si="2"/>
        <v>0</v>
      </c>
      <c r="N23" s="47">
        <f t="shared" si="3"/>
        <v>0</v>
      </c>
      <c r="O23" s="47">
        <f t="shared" si="4"/>
        <v>0</v>
      </c>
      <c r="P23" s="47">
        <f t="shared" si="5"/>
        <v>0</v>
      </c>
      <c r="Q23" s="47">
        <f t="shared" si="6"/>
        <v>0</v>
      </c>
    </row>
    <row r="24" spans="1:17" s="78" customFormat="1" ht="24">
      <c r="A24" s="79">
        <f t="shared" si="0"/>
        <v>11</v>
      </c>
      <c r="B24" s="83"/>
      <c r="C24" s="84" t="s">
        <v>198</v>
      </c>
      <c r="D24" s="85" t="s">
        <v>193</v>
      </c>
      <c r="E24" s="86" t="s">
        <v>161</v>
      </c>
      <c r="F24" s="86">
        <v>1</v>
      </c>
      <c r="G24" s="47"/>
      <c r="H24" s="47"/>
      <c r="I24" s="47"/>
      <c r="J24" s="47"/>
      <c r="K24" s="47"/>
      <c r="L24" s="47">
        <f t="shared" si="1"/>
        <v>0</v>
      </c>
      <c r="M24" s="47">
        <f t="shared" si="2"/>
        <v>0</v>
      </c>
      <c r="N24" s="47">
        <f t="shared" si="3"/>
        <v>0</v>
      </c>
      <c r="O24" s="47">
        <f t="shared" si="4"/>
        <v>0</v>
      </c>
      <c r="P24" s="47">
        <f t="shared" si="5"/>
        <v>0</v>
      </c>
      <c r="Q24" s="47">
        <f t="shared" si="6"/>
        <v>0</v>
      </c>
    </row>
    <row r="25" spans="1:17" s="78" customFormat="1" ht="24">
      <c r="A25" s="79">
        <f t="shared" si="0"/>
        <v>12</v>
      </c>
      <c r="B25" s="80"/>
      <c r="C25" s="81" t="s">
        <v>199</v>
      </c>
      <c r="D25" s="82" t="s">
        <v>193</v>
      </c>
      <c r="E25" s="79" t="s">
        <v>161</v>
      </c>
      <c r="F25" s="79">
        <v>1</v>
      </c>
      <c r="G25" s="47"/>
      <c r="H25" s="47"/>
      <c r="I25" s="47"/>
      <c r="J25" s="47"/>
      <c r="K25" s="47"/>
      <c r="L25" s="47">
        <f t="shared" si="1"/>
        <v>0</v>
      </c>
      <c r="M25" s="47">
        <f t="shared" si="2"/>
        <v>0</v>
      </c>
      <c r="N25" s="47">
        <f t="shared" si="3"/>
        <v>0</v>
      </c>
      <c r="O25" s="47">
        <f t="shared" si="4"/>
        <v>0</v>
      </c>
      <c r="P25" s="47">
        <f t="shared" si="5"/>
        <v>0</v>
      </c>
      <c r="Q25" s="47">
        <f t="shared" si="6"/>
        <v>0</v>
      </c>
    </row>
    <row r="26" spans="1:17" s="78" customFormat="1" ht="24">
      <c r="A26" s="79">
        <f t="shared" si="0"/>
        <v>13</v>
      </c>
      <c r="B26" s="83"/>
      <c r="C26" s="84" t="s">
        <v>200</v>
      </c>
      <c r="D26" s="85" t="s">
        <v>193</v>
      </c>
      <c r="E26" s="86" t="s">
        <v>161</v>
      </c>
      <c r="F26" s="86">
        <v>1</v>
      </c>
      <c r="G26" s="47"/>
      <c r="H26" s="47"/>
      <c r="I26" s="47"/>
      <c r="J26" s="47"/>
      <c r="K26" s="47"/>
      <c r="L26" s="47">
        <f t="shared" si="1"/>
        <v>0</v>
      </c>
      <c r="M26" s="47">
        <f t="shared" si="2"/>
        <v>0</v>
      </c>
      <c r="N26" s="47">
        <f t="shared" si="3"/>
        <v>0</v>
      </c>
      <c r="O26" s="47">
        <f t="shared" si="4"/>
        <v>0</v>
      </c>
      <c r="P26" s="47">
        <f t="shared" si="5"/>
        <v>0</v>
      </c>
      <c r="Q26" s="47">
        <f t="shared" si="6"/>
        <v>0</v>
      </c>
    </row>
    <row r="27" spans="1:17" s="78" customFormat="1" ht="24">
      <c r="A27" s="79">
        <f t="shared" si="0"/>
        <v>14</v>
      </c>
      <c r="B27" s="83"/>
      <c r="C27" s="84" t="s">
        <v>201</v>
      </c>
      <c r="D27" s="85" t="s">
        <v>193</v>
      </c>
      <c r="E27" s="86" t="s">
        <v>161</v>
      </c>
      <c r="F27" s="86">
        <v>1</v>
      </c>
      <c r="G27" s="47"/>
      <c r="H27" s="47"/>
      <c r="I27" s="47"/>
      <c r="J27" s="47"/>
      <c r="K27" s="47"/>
      <c r="L27" s="47">
        <f t="shared" si="1"/>
        <v>0</v>
      </c>
      <c r="M27" s="47">
        <f t="shared" si="2"/>
        <v>0</v>
      </c>
      <c r="N27" s="47">
        <f t="shared" si="3"/>
        <v>0</v>
      </c>
      <c r="O27" s="47">
        <f t="shared" si="4"/>
        <v>0</v>
      </c>
      <c r="P27" s="47">
        <f t="shared" si="5"/>
        <v>0</v>
      </c>
      <c r="Q27" s="47">
        <f t="shared" si="6"/>
        <v>0</v>
      </c>
    </row>
    <row r="28" spans="1:17" s="78" customFormat="1" ht="24">
      <c r="A28" s="79">
        <f t="shared" si="0"/>
        <v>15</v>
      </c>
      <c r="B28" s="83"/>
      <c r="C28" s="84" t="s">
        <v>202</v>
      </c>
      <c r="D28" s="85" t="s">
        <v>193</v>
      </c>
      <c r="E28" s="86" t="s">
        <v>161</v>
      </c>
      <c r="F28" s="86">
        <v>1</v>
      </c>
      <c r="G28" s="47"/>
      <c r="H28" s="47"/>
      <c r="I28" s="47"/>
      <c r="J28" s="47"/>
      <c r="K28" s="47"/>
      <c r="L28" s="47">
        <f t="shared" si="1"/>
        <v>0</v>
      </c>
      <c r="M28" s="47">
        <f t="shared" si="2"/>
        <v>0</v>
      </c>
      <c r="N28" s="47">
        <f t="shared" si="3"/>
        <v>0</v>
      </c>
      <c r="O28" s="47">
        <f t="shared" si="4"/>
        <v>0</v>
      </c>
      <c r="P28" s="47">
        <f t="shared" si="5"/>
        <v>0</v>
      </c>
      <c r="Q28" s="47">
        <f t="shared" si="6"/>
        <v>0</v>
      </c>
    </row>
    <row r="29" spans="1:17" s="78" customFormat="1" ht="24">
      <c r="A29" s="79">
        <f t="shared" si="0"/>
        <v>16</v>
      </c>
      <c r="B29" s="83"/>
      <c r="C29" s="84" t="s">
        <v>203</v>
      </c>
      <c r="D29" s="85" t="s">
        <v>193</v>
      </c>
      <c r="E29" s="86" t="s">
        <v>161</v>
      </c>
      <c r="F29" s="86">
        <v>1</v>
      </c>
      <c r="G29" s="47"/>
      <c r="H29" s="47"/>
      <c r="I29" s="47"/>
      <c r="J29" s="47"/>
      <c r="K29" s="47"/>
      <c r="L29" s="47">
        <f t="shared" si="1"/>
        <v>0</v>
      </c>
      <c r="M29" s="47">
        <f t="shared" si="2"/>
        <v>0</v>
      </c>
      <c r="N29" s="47">
        <f t="shared" si="3"/>
        <v>0</v>
      </c>
      <c r="O29" s="47">
        <f t="shared" si="4"/>
        <v>0</v>
      </c>
      <c r="P29" s="47">
        <f t="shared" si="5"/>
        <v>0</v>
      </c>
      <c r="Q29" s="47">
        <f t="shared" si="6"/>
        <v>0</v>
      </c>
    </row>
    <row r="30" spans="1:17" s="78" customFormat="1" ht="24">
      <c r="A30" s="79">
        <f t="shared" si="0"/>
        <v>17</v>
      </c>
      <c r="B30" s="83"/>
      <c r="C30" s="84" t="s">
        <v>204</v>
      </c>
      <c r="D30" s="85" t="s">
        <v>193</v>
      </c>
      <c r="E30" s="86" t="s">
        <v>161</v>
      </c>
      <c r="F30" s="86">
        <v>1</v>
      </c>
      <c r="G30" s="47"/>
      <c r="H30" s="47"/>
      <c r="I30" s="47"/>
      <c r="J30" s="47"/>
      <c r="K30" s="47"/>
      <c r="L30" s="47">
        <f t="shared" si="1"/>
        <v>0</v>
      </c>
      <c r="M30" s="47">
        <f t="shared" si="2"/>
        <v>0</v>
      </c>
      <c r="N30" s="47">
        <f t="shared" si="3"/>
        <v>0</v>
      </c>
      <c r="O30" s="47">
        <f t="shared" si="4"/>
        <v>0</v>
      </c>
      <c r="P30" s="47">
        <f t="shared" si="5"/>
        <v>0</v>
      </c>
      <c r="Q30" s="47">
        <f t="shared" si="6"/>
        <v>0</v>
      </c>
    </row>
    <row r="31" spans="1:17" s="78" customFormat="1" ht="24">
      <c r="A31" s="79">
        <f t="shared" si="0"/>
        <v>18</v>
      </c>
      <c r="B31" s="83"/>
      <c r="C31" s="84" t="s">
        <v>205</v>
      </c>
      <c r="D31" s="85" t="s">
        <v>193</v>
      </c>
      <c r="E31" s="86" t="s">
        <v>161</v>
      </c>
      <c r="F31" s="86">
        <v>1</v>
      </c>
      <c r="G31" s="47"/>
      <c r="H31" s="47"/>
      <c r="I31" s="47"/>
      <c r="J31" s="47"/>
      <c r="K31" s="47"/>
      <c r="L31" s="47">
        <f t="shared" si="1"/>
        <v>0</v>
      </c>
      <c r="M31" s="47">
        <f t="shared" si="2"/>
        <v>0</v>
      </c>
      <c r="N31" s="47">
        <f t="shared" si="3"/>
        <v>0</v>
      </c>
      <c r="O31" s="47">
        <f t="shared" si="4"/>
        <v>0</v>
      </c>
      <c r="P31" s="47">
        <f t="shared" si="5"/>
        <v>0</v>
      </c>
      <c r="Q31" s="47">
        <f t="shared" si="6"/>
        <v>0</v>
      </c>
    </row>
    <row r="32" spans="1:17" s="78" customFormat="1" ht="24">
      <c r="A32" s="79">
        <f t="shared" si="0"/>
        <v>19</v>
      </c>
      <c r="B32" s="83"/>
      <c r="C32" s="84" t="s">
        <v>206</v>
      </c>
      <c r="D32" s="85" t="s">
        <v>193</v>
      </c>
      <c r="E32" s="86" t="s">
        <v>161</v>
      </c>
      <c r="F32" s="86">
        <v>1</v>
      </c>
      <c r="G32" s="47"/>
      <c r="H32" s="47"/>
      <c r="I32" s="47"/>
      <c r="J32" s="47"/>
      <c r="K32" s="47"/>
      <c r="L32" s="47">
        <f t="shared" si="1"/>
        <v>0</v>
      </c>
      <c r="M32" s="47">
        <f t="shared" si="2"/>
        <v>0</v>
      </c>
      <c r="N32" s="47">
        <f t="shared" si="3"/>
        <v>0</v>
      </c>
      <c r="O32" s="47">
        <f t="shared" si="4"/>
        <v>0</v>
      </c>
      <c r="P32" s="47">
        <f t="shared" si="5"/>
        <v>0</v>
      </c>
      <c r="Q32" s="47">
        <f t="shared" si="6"/>
        <v>0</v>
      </c>
    </row>
    <row r="33" spans="1:17" s="78" customFormat="1" ht="24">
      <c r="A33" s="79">
        <f t="shared" si="0"/>
        <v>20</v>
      </c>
      <c r="B33" s="83"/>
      <c r="C33" s="84" t="s">
        <v>207</v>
      </c>
      <c r="D33" s="85" t="s">
        <v>193</v>
      </c>
      <c r="E33" s="86" t="s">
        <v>161</v>
      </c>
      <c r="F33" s="86">
        <v>1</v>
      </c>
      <c r="G33" s="47"/>
      <c r="H33" s="47"/>
      <c r="I33" s="47"/>
      <c r="J33" s="47"/>
      <c r="K33" s="47"/>
      <c r="L33" s="47">
        <f t="shared" si="1"/>
        <v>0</v>
      </c>
      <c r="M33" s="47">
        <f t="shared" si="2"/>
        <v>0</v>
      </c>
      <c r="N33" s="47">
        <f t="shared" si="3"/>
        <v>0</v>
      </c>
      <c r="O33" s="47">
        <f t="shared" si="4"/>
        <v>0</v>
      </c>
      <c r="P33" s="47">
        <f t="shared" si="5"/>
        <v>0</v>
      </c>
      <c r="Q33" s="47">
        <f t="shared" si="6"/>
        <v>0</v>
      </c>
    </row>
    <row r="34" spans="1:17" s="78" customFormat="1" ht="24">
      <c r="A34" s="79">
        <f t="shared" si="0"/>
        <v>21</v>
      </c>
      <c r="B34" s="83"/>
      <c r="C34" s="84" t="s">
        <v>208</v>
      </c>
      <c r="D34" s="85" t="s">
        <v>193</v>
      </c>
      <c r="E34" s="86" t="s">
        <v>161</v>
      </c>
      <c r="F34" s="86">
        <v>1</v>
      </c>
      <c r="G34" s="47"/>
      <c r="H34" s="47"/>
      <c r="I34" s="47"/>
      <c r="J34" s="47"/>
      <c r="K34" s="47"/>
      <c r="L34" s="47">
        <f t="shared" si="1"/>
        <v>0</v>
      </c>
      <c r="M34" s="47">
        <f aca="true" t="shared" si="7" ref="M34:M48">ROUND(F34*G34,2)</f>
        <v>0</v>
      </c>
      <c r="N34" s="47">
        <f aca="true" t="shared" si="8" ref="N34:N48">ROUND(F34*I34,2)</f>
        <v>0</v>
      </c>
      <c r="O34" s="47">
        <f aca="true" t="shared" si="9" ref="O34:O48">ROUND(F34*J34,2)</f>
        <v>0</v>
      </c>
      <c r="P34" s="47">
        <f aca="true" t="shared" si="10" ref="P34:P48">ROUND(F34*K34,2)</f>
        <v>0</v>
      </c>
      <c r="Q34" s="47">
        <f aca="true" t="shared" si="11" ref="Q34:Q48">N34+O34+P34</f>
        <v>0</v>
      </c>
    </row>
    <row r="35" spans="1:17" s="78" customFormat="1" ht="24">
      <c r="A35" s="79">
        <f t="shared" si="0"/>
        <v>22</v>
      </c>
      <c r="B35" s="83"/>
      <c r="C35" s="84" t="s">
        <v>209</v>
      </c>
      <c r="D35" s="85" t="s">
        <v>193</v>
      </c>
      <c r="E35" s="86" t="s">
        <v>161</v>
      </c>
      <c r="F35" s="86">
        <v>1</v>
      </c>
      <c r="G35" s="47"/>
      <c r="H35" s="47"/>
      <c r="I35" s="47"/>
      <c r="J35" s="47"/>
      <c r="K35" s="47"/>
      <c r="L35" s="47">
        <f t="shared" si="1"/>
        <v>0</v>
      </c>
      <c r="M35" s="47">
        <f t="shared" si="7"/>
        <v>0</v>
      </c>
      <c r="N35" s="47">
        <f t="shared" si="8"/>
        <v>0</v>
      </c>
      <c r="O35" s="47">
        <f t="shared" si="9"/>
        <v>0</v>
      </c>
      <c r="P35" s="47">
        <f t="shared" si="10"/>
        <v>0</v>
      </c>
      <c r="Q35" s="47">
        <f t="shared" si="11"/>
        <v>0</v>
      </c>
    </row>
    <row r="36" spans="1:17" s="78" customFormat="1" ht="24">
      <c r="A36" s="79">
        <f t="shared" si="0"/>
        <v>23</v>
      </c>
      <c r="B36" s="83"/>
      <c r="C36" s="84" t="s">
        <v>210</v>
      </c>
      <c r="D36" s="85" t="s">
        <v>193</v>
      </c>
      <c r="E36" s="86" t="s">
        <v>161</v>
      </c>
      <c r="F36" s="86">
        <v>1</v>
      </c>
      <c r="G36" s="47"/>
      <c r="H36" s="47"/>
      <c r="I36" s="47"/>
      <c r="J36" s="47"/>
      <c r="K36" s="47"/>
      <c r="L36" s="47">
        <f t="shared" si="1"/>
        <v>0</v>
      </c>
      <c r="M36" s="47">
        <f t="shared" si="7"/>
        <v>0</v>
      </c>
      <c r="N36" s="47">
        <f t="shared" si="8"/>
        <v>0</v>
      </c>
      <c r="O36" s="47">
        <f t="shared" si="9"/>
        <v>0</v>
      </c>
      <c r="P36" s="47">
        <f t="shared" si="10"/>
        <v>0</v>
      </c>
      <c r="Q36" s="47">
        <f t="shared" si="11"/>
        <v>0</v>
      </c>
    </row>
    <row r="37" spans="1:17" s="78" customFormat="1" ht="48">
      <c r="A37" s="79">
        <f t="shared" si="0"/>
        <v>24</v>
      </c>
      <c r="B37" s="83"/>
      <c r="C37" s="154" t="s">
        <v>211</v>
      </c>
      <c r="D37" s="85"/>
      <c r="E37" s="86"/>
      <c r="F37" s="8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78" customFormat="1" ht="36">
      <c r="A38" s="79">
        <f t="shared" si="0"/>
        <v>25</v>
      </c>
      <c r="B38" s="83"/>
      <c r="C38" s="84" t="s">
        <v>212</v>
      </c>
      <c r="D38" s="85"/>
      <c r="E38" s="86" t="s">
        <v>161</v>
      </c>
      <c r="F38" s="86">
        <v>110</v>
      </c>
      <c r="G38" s="47"/>
      <c r="H38" s="47"/>
      <c r="I38" s="47"/>
      <c r="J38" s="47"/>
      <c r="K38" s="47"/>
      <c r="L38" s="47">
        <f t="shared" si="1"/>
        <v>0</v>
      </c>
      <c r="M38" s="47">
        <f t="shared" si="7"/>
        <v>0</v>
      </c>
      <c r="N38" s="47">
        <f t="shared" si="8"/>
        <v>0</v>
      </c>
      <c r="O38" s="47">
        <f t="shared" si="9"/>
        <v>0</v>
      </c>
      <c r="P38" s="47">
        <f t="shared" si="10"/>
        <v>0</v>
      </c>
      <c r="Q38" s="47">
        <f t="shared" si="11"/>
        <v>0</v>
      </c>
    </row>
    <row r="39" spans="1:17" s="78" customFormat="1" ht="36">
      <c r="A39" s="79">
        <f t="shared" si="0"/>
        <v>26</v>
      </c>
      <c r="B39" s="83"/>
      <c r="C39" s="84" t="s">
        <v>213</v>
      </c>
      <c r="D39" s="85"/>
      <c r="E39" s="86" t="s">
        <v>161</v>
      </c>
      <c r="F39" s="86">
        <v>10</v>
      </c>
      <c r="G39" s="47"/>
      <c r="H39" s="47"/>
      <c r="I39" s="47"/>
      <c r="J39" s="47"/>
      <c r="K39" s="47"/>
      <c r="L39" s="47">
        <f t="shared" si="1"/>
        <v>0</v>
      </c>
      <c r="M39" s="47">
        <f t="shared" si="7"/>
        <v>0</v>
      </c>
      <c r="N39" s="47">
        <f t="shared" si="8"/>
        <v>0</v>
      </c>
      <c r="O39" s="47">
        <f t="shared" si="9"/>
        <v>0</v>
      </c>
      <c r="P39" s="47">
        <f t="shared" si="10"/>
        <v>0</v>
      </c>
      <c r="Q39" s="47">
        <f t="shared" si="11"/>
        <v>0</v>
      </c>
    </row>
    <row r="40" spans="1:17" s="78" customFormat="1" ht="36">
      <c r="A40" s="79">
        <f t="shared" si="0"/>
        <v>27</v>
      </c>
      <c r="B40" s="83"/>
      <c r="C40" s="84" t="s">
        <v>214</v>
      </c>
      <c r="D40" s="85"/>
      <c r="E40" s="86" t="s">
        <v>161</v>
      </c>
      <c r="F40" s="86">
        <v>6</v>
      </c>
      <c r="G40" s="47"/>
      <c r="H40" s="47"/>
      <c r="I40" s="47"/>
      <c r="J40" s="47"/>
      <c r="K40" s="47"/>
      <c r="L40" s="47">
        <f t="shared" si="1"/>
        <v>0</v>
      </c>
      <c r="M40" s="47">
        <f t="shared" si="7"/>
        <v>0</v>
      </c>
      <c r="N40" s="47">
        <f t="shared" si="8"/>
        <v>0</v>
      </c>
      <c r="O40" s="47">
        <f t="shared" si="9"/>
        <v>0</v>
      </c>
      <c r="P40" s="47">
        <f t="shared" si="10"/>
        <v>0</v>
      </c>
      <c r="Q40" s="47">
        <f t="shared" si="11"/>
        <v>0</v>
      </c>
    </row>
    <row r="41" spans="1:17" s="78" customFormat="1" ht="36">
      <c r="A41" s="79">
        <f t="shared" si="0"/>
        <v>28</v>
      </c>
      <c r="B41" s="83"/>
      <c r="C41" s="84" t="s">
        <v>215</v>
      </c>
      <c r="D41" s="85"/>
      <c r="E41" s="86" t="s">
        <v>161</v>
      </c>
      <c r="F41" s="86">
        <v>1</v>
      </c>
      <c r="G41" s="47"/>
      <c r="H41" s="47"/>
      <c r="I41" s="47"/>
      <c r="J41" s="47"/>
      <c r="K41" s="47"/>
      <c r="L41" s="47">
        <f t="shared" si="1"/>
        <v>0</v>
      </c>
      <c r="M41" s="47">
        <f t="shared" si="7"/>
        <v>0</v>
      </c>
      <c r="N41" s="47">
        <f t="shared" si="8"/>
        <v>0</v>
      </c>
      <c r="O41" s="47">
        <f t="shared" si="9"/>
        <v>0</v>
      </c>
      <c r="P41" s="47">
        <f t="shared" si="10"/>
        <v>0</v>
      </c>
      <c r="Q41" s="47">
        <f t="shared" si="11"/>
        <v>0</v>
      </c>
    </row>
    <row r="42" spans="1:17" s="78" customFormat="1" ht="24">
      <c r="A42" s="79">
        <f t="shared" si="0"/>
        <v>29</v>
      </c>
      <c r="B42" s="83"/>
      <c r="C42" s="84" t="s">
        <v>216</v>
      </c>
      <c r="D42" s="85"/>
      <c r="E42" s="86" t="s">
        <v>161</v>
      </c>
      <c r="F42" s="86">
        <v>2</v>
      </c>
      <c r="G42" s="47"/>
      <c r="H42" s="47"/>
      <c r="I42" s="47"/>
      <c r="J42" s="47"/>
      <c r="K42" s="47"/>
      <c r="L42" s="47">
        <f t="shared" si="1"/>
        <v>0</v>
      </c>
      <c r="M42" s="47">
        <f t="shared" si="7"/>
        <v>0</v>
      </c>
      <c r="N42" s="47">
        <f t="shared" si="8"/>
        <v>0</v>
      </c>
      <c r="O42" s="47">
        <f t="shared" si="9"/>
        <v>0</v>
      </c>
      <c r="P42" s="47">
        <f t="shared" si="10"/>
        <v>0</v>
      </c>
      <c r="Q42" s="47">
        <f t="shared" si="11"/>
        <v>0</v>
      </c>
    </row>
    <row r="43" spans="1:17" s="78" customFormat="1" ht="24">
      <c r="A43" s="79">
        <f t="shared" si="0"/>
        <v>30</v>
      </c>
      <c r="B43" s="83"/>
      <c r="C43" s="84" t="s">
        <v>217</v>
      </c>
      <c r="D43" s="85"/>
      <c r="E43" s="86" t="s">
        <v>161</v>
      </c>
      <c r="F43" s="86">
        <v>2</v>
      </c>
      <c r="G43" s="47"/>
      <c r="H43" s="47"/>
      <c r="I43" s="47"/>
      <c r="J43" s="47"/>
      <c r="K43" s="47"/>
      <c r="L43" s="47">
        <f t="shared" si="1"/>
        <v>0</v>
      </c>
      <c r="M43" s="47">
        <f t="shared" si="7"/>
        <v>0</v>
      </c>
      <c r="N43" s="47">
        <f t="shared" si="8"/>
        <v>0</v>
      </c>
      <c r="O43" s="47">
        <f t="shared" si="9"/>
        <v>0</v>
      </c>
      <c r="P43" s="47">
        <f t="shared" si="10"/>
        <v>0</v>
      </c>
      <c r="Q43" s="47">
        <f t="shared" si="11"/>
        <v>0</v>
      </c>
    </row>
    <row r="44" spans="1:17" s="78" customFormat="1" ht="24">
      <c r="A44" s="79">
        <f t="shared" si="0"/>
        <v>31</v>
      </c>
      <c r="B44" s="83"/>
      <c r="C44" s="84" t="s">
        <v>218</v>
      </c>
      <c r="D44" s="85"/>
      <c r="E44" s="86" t="s">
        <v>161</v>
      </c>
      <c r="F44" s="86">
        <v>6</v>
      </c>
      <c r="G44" s="47"/>
      <c r="H44" s="47"/>
      <c r="I44" s="47"/>
      <c r="J44" s="47"/>
      <c r="K44" s="47"/>
      <c r="L44" s="47">
        <f t="shared" si="1"/>
        <v>0</v>
      </c>
      <c r="M44" s="47">
        <f t="shared" si="7"/>
        <v>0</v>
      </c>
      <c r="N44" s="47">
        <f t="shared" si="8"/>
        <v>0</v>
      </c>
      <c r="O44" s="47">
        <f t="shared" si="9"/>
        <v>0</v>
      </c>
      <c r="P44" s="47">
        <f t="shared" si="10"/>
        <v>0</v>
      </c>
      <c r="Q44" s="47">
        <f t="shared" si="11"/>
        <v>0</v>
      </c>
    </row>
    <row r="45" spans="1:17" s="78" customFormat="1" ht="24">
      <c r="A45" s="79">
        <f t="shared" si="0"/>
        <v>32</v>
      </c>
      <c r="B45" s="83"/>
      <c r="C45" s="84" t="s">
        <v>219</v>
      </c>
      <c r="D45" s="85"/>
      <c r="E45" s="86" t="s">
        <v>161</v>
      </c>
      <c r="F45" s="86">
        <v>1</v>
      </c>
      <c r="G45" s="47"/>
      <c r="H45" s="47"/>
      <c r="I45" s="47"/>
      <c r="J45" s="47"/>
      <c r="K45" s="47"/>
      <c r="L45" s="47">
        <f t="shared" si="1"/>
        <v>0</v>
      </c>
      <c r="M45" s="47">
        <f t="shared" si="7"/>
        <v>0</v>
      </c>
      <c r="N45" s="47">
        <f t="shared" si="8"/>
        <v>0</v>
      </c>
      <c r="O45" s="47">
        <f t="shared" si="9"/>
        <v>0</v>
      </c>
      <c r="P45" s="47">
        <f t="shared" si="10"/>
        <v>0</v>
      </c>
      <c r="Q45" s="47">
        <f t="shared" si="11"/>
        <v>0</v>
      </c>
    </row>
    <row r="46" spans="1:17" s="78" customFormat="1" ht="36">
      <c r="A46" s="79">
        <f t="shared" si="0"/>
        <v>33</v>
      </c>
      <c r="B46" s="83"/>
      <c r="C46" s="84" t="s">
        <v>220</v>
      </c>
      <c r="D46" s="85"/>
      <c r="E46" s="86" t="s">
        <v>161</v>
      </c>
      <c r="F46" s="86">
        <v>10</v>
      </c>
      <c r="G46" s="47"/>
      <c r="H46" s="47"/>
      <c r="I46" s="47"/>
      <c r="J46" s="47"/>
      <c r="K46" s="47"/>
      <c r="L46" s="47">
        <f t="shared" si="1"/>
        <v>0</v>
      </c>
      <c r="M46" s="47">
        <f t="shared" si="7"/>
        <v>0</v>
      </c>
      <c r="N46" s="47">
        <f t="shared" si="8"/>
        <v>0</v>
      </c>
      <c r="O46" s="47">
        <f t="shared" si="9"/>
        <v>0</v>
      </c>
      <c r="P46" s="47">
        <f t="shared" si="10"/>
        <v>0</v>
      </c>
      <c r="Q46" s="47">
        <f t="shared" si="11"/>
        <v>0</v>
      </c>
    </row>
    <row r="47" spans="1:17" s="78" customFormat="1" ht="36">
      <c r="A47" s="79">
        <f t="shared" si="0"/>
        <v>34</v>
      </c>
      <c r="B47" s="83"/>
      <c r="C47" s="84" t="s">
        <v>221</v>
      </c>
      <c r="D47" s="85"/>
      <c r="E47" s="86" t="s">
        <v>161</v>
      </c>
      <c r="F47" s="86">
        <v>33</v>
      </c>
      <c r="G47" s="47"/>
      <c r="H47" s="47"/>
      <c r="I47" s="47"/>
      <c r="J47" s="47"/>
      <c r="K47" s="47"/>
      <c r="L47" s="47">
        <f t="shared" si="1"/>
        <v>0</v>
      </c>
      <c r="M47" s="47">
        <f t="shared" si="7"/>
        <v>0</v>
      </c>
      <c r="N47" s="47">
        <f t="shared" si="8"/>
        <v>0</v>
      </c>
      <c r="O47" s="47">
        <f t="shared" si="9"/>
        <v>0</v>
      </c>
      <c r="P47" s="47">
        <f t="shared" si="10"/>
        <v>0</v>
      </c>
      <c r="Q47" s="47">
        <f t="shared" si="11"/>
        <v>0</v>
      </c>
    </row>
    <row r="48" spans="1:17" s="78" customFormat="1" ht="12">
      <c r="A48" s="79">
        <f t="shared" si="0"/>
        <v>35</v>
      </c>
      <c r="B48" s="83"/>
      <c r="C48" s="84" t="s">
        <v>222</v>
      </c>
      <c r="D48" s="85"/>
      <c r="E48" s="86" t="s">
        <v>161</v>
      </c>
      <c r="F48" s="86">
        <v>4</v>
      </c>
      <c r="G48" s="47"/>
      <c r="H48" s="47"/>
      <c r="I48" s="47"/>
      <c r="J48" s="47"/>
      <c r="K48" s="47"/>
      <c r="L48" s="47">
        <f t="shared" si="1"/>
        <v>0</v>
      </c>
      <c r="M48" s="47">
        <f t="shared" si="7"/>
        <v>0</v>
      </c>
      <c r="N48" s="47">
        <f t="shared" si="8"/>
        <v>0</v>
      </c>
      <c r="O48" s="47">
        <f t="shared" si="9"/>
        <v>0</v>
      </c>
      <c r="P48" s="47">
        <f t="shared" si="10"/>
        <v>0</v>
      </c>
      <c r="Q48" s="47">
        <f t="shared" si="11"/>
        <v>0</v>
      </c>
    </row>
    <row r="49" spans="1:17" s="78" customFormat="1" ht="36">
      <c r="A49" s="79">
        <f t="shared" si="0"/>
        <v>36</v>
      </c>
      <c r="B49" s="83"/>
      <c r="C49" s="154" t="s">
        <v>223</v>
      </c>
      <c r="D49" s="85"/>
      <c r="E49" s="86"/>
      <c r="F49" s="8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s="78" customFormat="1" ht="48">
      <c r="A50" s="79">
        <f t="shared" si="0"/>
        <v>37</v>
      </c>
      <c r="B50" s="83"/>
      <c r="C50" s="84" t="s">
        <v>224</v>
      </c>
      <c r="D50" s="85"/>
      <c r="E50" s="86" t="s">
        <v>161</v>
      </c>
      <c r="F50" s="86">
        <v>56</v>
      </c>
      <c r="G50" s="47"/>
      <c r="H50" s="47"/>
      <c r="I50" s="47"/>
      <c r="J50" s="47"/>
      <c r="K50" s="47"/>
      <c r="L50" s="47">
        <f aca="true" t="shared" si="12" ref="L50:L85">SUM(I50:K50)</f>
        <v>0</v>
      </c>
      <c r="M50" s="47">
        <f aca="true" t="shared" si="13" ref="M50:M85">ROUND(F50*G50,2)</f>
        <v>0</v>
      </c>
      <c r="N50" s="47">
        <f aca="true" t="shared" si="14" ref="N50:N85">ROUND(F50*I50,2)</f>
        <v>0</v>
      </c>
      <c r="O50" s="47">
        <f aca="true" t="shared" si="15" ref="O50:O85">ROUND(F50*J50,2)</f>
        <v>0</v>
      </c>
      <c r="P50" s="47">
        <f aca="true" t="shared" si="16" ref="P50:P85">ROUND(F50*K50,2)</f>
        <v>0</v>
      </c>
      <c r="Q50" s="47">
        <f aca="true" t="shared" si="17" ref="Q50:Q85">N50+O50+P50</f>
        <v>0</v>
      </c>
    </row>
    <row r="51" spans="1:17" s="78" customFormat="1" ht="60">
      <c r="A51" s="79">
        <f t="shared" si="0"/>
        <v>38</v>
      </c>
      <c r="B51" s="83"/>
      <c r="C51" s="84" t="s">
        <v>225</v>
      </c>
      <c r="D51" s="85"/>
      <c r="E51" s="86" t="s">
        <v>161</v>
      </c>
      <c r="F51" s="86">
        <v>9</v>
      </c>
      <c r="G51" s="47"/>
      <c r="H51" s="47"/>
      <c r="I51" s="47"/>
      <c r="J51" s="47"/>
      <c r="K51" s="47"/>
      <c r="L51" s="47">
        <f t="shared" si="12"/>
        <v>0</v>
      </c>
      <c r="M51" s="47">
        <f t="shared" si="13"/>
        <v>0</v>
      </c>
      <c r="N51" s="47">
        <f t="shared" si="14"/>
        <v>0</v>
      </c>
      <c r="O51" s="47">
        <f t="shared" si="15"/>
        <v>0</v>
      </c>
      <c r="P51" s="47">
        <f t="shared" si="16"/>
        <v>0</v>
      </c>
      <c r="Q51" s="47">
        <f t="shared" si="17"/>
        <v>0</v>
      </c>
    </row>
    <row r="52" spans="1:17" s="78" customFormat="1" ht="48">
      <c r="A52" s="79">
        <f t="shared" si="0"/>
        <v>39</v>
      </c>
      <c r="B52" s="83"/>
      <c r="C52" s="84" t="s">
        <v>226</v>
      </c>
      <c r="D52" s="85"/>
      <c r="E52" s="86" t="s">
        <v>161</v>
      </c>
      <c r="F52" s="86">
        <v>43</v>
      </c>
      <c r="G52" s="47"/>
      <c r="H52" s="47"/>
      <c r="I52" s="47"/>
      <c r="J52" s="47"/>
      <c r="K52" s="47"/>
      <c r="L52" s="47">
        <f t="shared" si="12"/>
        <v>0</v>
      </c>
      <c r="M52" s="47">
        <f t="shared" si="13"/>
        <v>0</v>
      </c>
      <c r="N52" s="47">
        <f t="shared" si="14"/>
        <v>0</v>
      </c>
      <c r="O52" s="47">
        <f t="shared" si="15"/>
        <v>0</v>
      </c>
      <c r="P52" s="47">
        <f t="shared" si="16"/>
        <v>0</v>
      </c>
      <c r="Q52" s="47">
        <f t="shared" si="17"/>
        <v>0</v>
      </c>
    </row>
    <row r="53" spans="1:17" s="78" customFormat="1" ht="60">
      <c r="A53" s="79">
        <f t="shared" si="0"/>
        <v>40</v>
      </c>
      <c r="B53" s="83"/>
      <c r="C53" s="84" t="s">
        <v>227</v>
      </c>
      <c r="D53" s="85"/>
      <c r="E53" s="86" t="s">
        <v>161</v>
      </c>
      <c r="F53" s="86">
        <v>12</v>
      </c>
      <c r="G53" s="47"/>
      <c r="H53" s="47"/>
      <c r="I53" s="47"/>
      <c r="J53" s="47"/>
      <c r="K53" s="47"/>
      <c r="L53" s="47">
        <f t="shared" si="12"/>
        <v>0</v>
      </c>
      <c r="M53" s="47">
        <f t="shared" si="13"/>
        <v>0</v>
      </c>
      <c r="N53" s="47">
        <f t="shared" si="14"/>
        <v>0</v>
      </c>
      <c r="O53" s="47">
        <f t="shared" si="15"/>
        <v>0</v>
      </c>
      <c r="P53" s="47">
        <f t="shared" si="16"/>
        <v>0</v>
      </c>
      <c r="Q53" s="47">
        <f t="shared" si="17"/>
        <v>0</v>
      </c>
    </row>
    <row r="54" spans="1:17" s="78" customFormat="1" ht="24">
      <c r="A54" s="79">
        <f t="shared" si="0"/>
        <v>41</v>
      </c>
      <c r="B54" s="83"/>
      <c r="C54" s="84" t="s">
        <v>228</v>
      </c>
      <c r="D54" s="85"/>
      <c r="E54" s="86" t="s">
        <v>161</v>
      </c>
      <c r="F54" s="86">
        <v>2</v>
      </c>
      <c r="G54" s="47"/>
      <c r="H54" s="47"/>
      <c r="I54" s="47"/>
      <c r="J54" s="47"/>
      <c r="K54" s="47"/>
      <c r="L54" s="47">
        <f t="shared" si="12"/>
        <v>0</v>
      </c>
      <c r="M54" s="47">
        <f t="shared" si="13"/>
        <v>0</v>
      </c>
      <c r="N54" s="47">
        <f t="shared" si="14"/>
        <v>0</v>
      </c>
      <c r="O54" s="47">
        <f t="shared" si="15"/>
        <v>0</v>
      </c>
      <c r="P54" s="47">
        <f t="shared" si="16"/>
        <v>0</v>
      </c>
      <c r="Q54" s="47">
        <f t="shared" si="17"/>
        <v>0</v>
      </c>
    </row>
    <row r="55" spans="1:17" s="78" customFormat="1" ht="36">
      <c r="A55" s="79">
        <f t="shared" si="0"/>
        <v>42</v>
      </c>
      <c r="B55" s="83"/>
      <c r="C55" s="84" t="s">
        <v>229</v>
      </c>
      <c r="D55" s="85"/>
      <c r="E55" s="86" t="s">
        <v>161</v>
      </c>
      <c r="F55" s="86">
        <v>36</v>
      </c>
      <c r="G55" s="47"/>
      <c r="H55" s="47"/>
      <c r="I55" s="47"/>
      <c r="J55" s="47"/>
      <c r="K55" s="47"/>
      <c r="L55" s="47">
        <f t="shared" si="12"/>
        <v>0</v>
      </c>
      <c r="M55" s="47">
        <f t="shared" si="13"/>
        <v>0</v>
      </c>
      <c r="N55" s="47">
        <f t="shared" si="14"/>
        <v>0</v>
      </c>
      <c r="O55" s="47">
        <f t="shared" si="15"/>
        <v>0</v>
      </c>
      <c r="P55" s="47">
        <f t="shared" si="16"/>
        <v>0</v>
      </c>
      <c r="Q55" s="47">
        <f t="shared" si="17"/>
        <v>0</v>
      </c>
    </row>
    <row r="56" spans="1:17" s="78" customFormat="1" ht="48">
      <c r="A56" s="79">
        <f t="shared" si="0"/>
        <v>43</v>
      </c>
      <c r="B56" s="83"/>
      <c r="C56" s="84" t="s">
        <v>230</v>
      </c>
      <c r="D56" s="85"/>
      <c r="E56" s="86" t="s">
        <v>161</v>
      </c>
      <c r="F56" s="86">
        <v>6</v>
      </c>
      <c r="G56" s="47"/>
      <c r="H56" s="47"/>
      <c r="I56" s="47"/>
      <c r="J56" s="47"/>
      <c r="K56" s="47"/>
      <c r="L56" s="47">
        <f t="shared" si="12"/>
        <v>0</v>
      </c>
      <c r="M56" s="47">
        <f t="shared" si="13"/>
        <v>0</v>
      </c>
      <c r="N56" s="47">
        <f t="shared" si="14"/>
        <v>0</v>
      </c>
      <c r="O56" s="47">
        <f t="shared" si="15"/>
        <v>0</v>
      </c>
      <c r="P56" s="47">
        <f t="shared" si="16"/>
        <v>0</v>
      </c>
      <c r="Q56" s="47">
        <f t="shared" si="17"/>
        <v>0</v>
      </c>
    </row>
    <row r="57" spans="1:17" s="78" customFormat="1" ht="12">
      <c r="A57" s="79">
        <f t="shared" si="0"/>
        <v>44</v>
      </c>
      <c r="B57" s="83"/>
      <c r="C57" s="84" t="s">
        <v>231</v>
      </c>
      <c r="D57" s="85"/>
      <c r="E57" s="86" t="s">
        <v>161</v>
      </c>
      <c r="F57" s="86">
        <v>14</v>
      </c>
      <c r="G57" s="47"/>
      <c r="H57" s="47"/>
      <c r="I57" s="47"/>
      <c r="J57" s="47"/>
      <c r="K57" s="47"/>
      <c r="L57" s="47">
        <f t="shared" si="12"/>
        <v>0</v>
      </c>
      <c r="M57" s="47">
        <f t="shared" si="13"/>
        <v>0</v>
      </c>
      <c r="N57" s="47">
        <f t="shared" si="14"/>
        <v>0</v>
      </c>
      <c r="O57" s="47">
        <f t="shared" si="15"/>
        <v>0</v>
      </c>
      <c r="P57" s="47">
        <f t="shared" si="16"/>
        <v>0</v>
      </c>
      <c r="Q57" s="47">
        <f t="shared" si="17"/>
        <v>0</v>
      </c>
    </row>
    <row r="58" spans="1:17" s="78" customFormat="1" ht="36">
      <c r="A58" s="79">
        <f t="shared" si="0"/>
        <v>45</v>
      </c>
      <c r="B58" s="83"/>
      <c r="C58" s="84" t="s">
        <v>232</v>
      </c>
      <c r="D58" s="85"/>
      <c r="E58" s="86" t="s">
        <v>161</v>
      </c>
      <c r="F58" s="86">
        <v>1</v>
      </c>
      <c r="G58" s="47"/>
      <c r="H58" s="47"/>
      <c r="I58" s="47"/>
      <c r="J58" s="47"/>
      <c r="K58" s="47"/>
      <c r="L58" s="47">
        <f t="shared" si="12"/>
        <v>0</v>
      </c>
      <c r="M58" s="47">
        <f t="shared" si="13"/>
        <v>0</v>
      </c>
      <c r="N58" s="47">
        <f t="shared" si="14"/>
        <v>0</v>
      </c>
      <c r="O58" s="47">
        <f t="shared" si="15"/>
        <v>0</v>
      </c>
      <c r="P58" s="47">
        <f t="shared" si="16"/>
        <v>0</v>
      </c>
      <c r="Q58" s="47">
        <f t="shared" si="17"/>
        <v>0</v>
      </c>
    </row>
    <row r="59" spans="1:17" s="78" customFormat="1" ht="24">
      <c r="A59" s="79">
        <f t="shared" si="0"/>
        <v>46</v>
      </c>
      <c r="B59" s="83"/>
      <c r="C59" s="154" t="s">
        <v>233</v>
      </c>
      <c r="D59" s="85"/>
      <c r="E59" s="86"/>
      <c r="F59" s="86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s="78" customFormat="1" ht="12">
      <c r="A60" s="79">
        <f t="shared" si="0"/>
        <v>47</v>
      </c>
      <c r="B60" s="83"/>
      <c r="C60" s="154" t="s">
        <v>234</v>
      </c>
      <c r="D60" s="85"/>
      <c r="E60" s="86"/>
      <c r="F60" s="86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s="78" customFormat="1" ht="24">
      <c r="A61" s="79">
        <f t="shared" si="0"/>
        <v>48</v>
      </c>
      <c r="B61" s="83"/>
      <c r="C61" s="84" t="s">
        <v>235</v>
      </c>
      <c r="D61" s="155" t="s">
        <v>236</v>
      </c>
      <c r="E61" s="86" t="s">
        <v>78</v>
      </c>
      <c r="F61" s="86">
        <v>0</v>
      </c>
      <c r="G61" s="47"/>
      <c r="H61" s="47"/>
      <c r="I61" s="47"/>
      <c r="J61" s="47"/>
      <c r="K61" s="47"/>
      <c r="L61" s="47">
        <f t="shared" si="12"/>
        <v>0</v>
      </c>
      <c r="M61" s="47">
        <f t="shared" si="13"/>
        <v>0</v>
      </c>
      <c r="N61" s="47">
        <f t="shared" si="14"/>
        <v>0</v>
      </c>
      <c r="O61" s="47">
        <f t="shared" si="15"/>
        <v>0</v>
      </c>
      <c r="P61" s="47">
        <f t="shared" si="16"/>
        <v>0</v>
      </c>
      <c r="Q61" s="47">
        <f t="shared" si="17"/>
        <v>0</v>
      </c>
    </row>
    <row r="62" spans="1:17" s="78" customFormat="1" ht="24">
      <c r="A62" s="79">
        <f t="shared" si="0"/>
        <v>49</v>
      </c>
      <c r="B62" s="83"/>
      <c r="C62" s="84" t="s">
        <v>237</v>
      </c>
      <c r="D62" s="155" t="s">
        <v>236</v>
      </c>
      <c r="E62" s="86" t="s">
        <v>78</v>
      </c>
      <c r="F62" s="86">
        <v>0</v>
      </c>
      <c r="G62" s="47"/>
      <c r="H62" s="47"/>
      <c r="I62" s="47"/>
      <c r="J62" s="47"/>
      <c r="K62" s="47"/>
      <c r="L62" s="47">
        <f t="shared" si="12"/>
        <v>0</v>
      </c>
      <c r="M62" s="47">
        <f t="shared" si="13"/>
        <v>0</v>
      </c>
      <c r="N62" s="47">
        <f t="shared" si="14"/>
        <v>0</v>
      </c>
      <c r="O62" s="47">
        <f t="shared" si="15"/>
        <v>0</v>
      </c>
      <c r="P62" s="47">
        <f t="shared" si="16"/>
        <v>0</v>
      </c>
      <c r="Q62" s="47">
        <f t="shared" si="17"/>
        <v>0</v>
      </c>
    </row>
    <row r="63" spans="1:17" s="78" customFormat="1" ht="24">
      <c r="A63" s="79">
        <f t="shared" si="0"/>
        <v>50</v>
      </c>
      <c r="B63" s="83"/>
      <c r="C63" s="84" t="s">
        <v>238</v>
      </c>
      <c r="D63" s="155" t="s">
        <v>236</v>
      </c>
      <c r="E63" s="86" t="s">
        <v>78</v>
      </c>
      <c r="F63" s="86">
        <v>0</v>
      </c>
      <c r="G63" s="47"/>
      <c r="H63" s="47"/>
      <c r="I63" s="47"/>
      <c r="J63" s="47"/>
      <c r="K63" s="47"/>
      <c r="L63" s="47">
        <f t="shared" si="12"/>
        <v>0</v>
      </c>
      <c r="M63" s="47">
        <f t="shared" si="13"/>
        <v>0</v>
      </c>
      <c r="N63" s="47">
        <f t="shared" si="14"/>
        <v>0</v>
      </c>
      <c r="O63" s="47">
        <f t="shared" si="15"/>
        <v>0</v>
      </c>
      <c r="P63" s="47">
        <f t="shared" si="16"/>
        <v>0</v>
      </c>
      <c r="Q63" s="47">
        <f t="shared" si="17"/>
        <v>0</v>
      </c>
    </row>
    <row r="64" spans="1:17" s="78" customFormat="1" ht="12">
      <c r="A64" s="79">
        <f t="shared" si="0"/>
        <v>51</v>
      </c>
      <c r="B64" s="83"/>
      <c r="C64" s="84" t="s">
        <v>239</v>
      </c>
      <c r="D64" s="85"/>
      <c r="E64" s="86" t="s">
        <v>78</v>
      </c>
      <c r="F64" s="86">
        <v>185</v>
      </c>
      <c r="G64" s="47"/>
      <c r="H64" s="47"/>
      <c r="I64" s="47"/>
      <c r="J64" s="47"/>
      <c r="K64" s="47"/>
      <c r="L64" s="47">
        <f t="shared" si="12"/>
        <v>0</v>
      </c>
      <c r="M64" s="47">
        <f t="shared" si="13"/>
        <v>0</v>
      </c>
      <c r="N64" s="47">
        <f t="shared" si="14"/>
        <v>0</v>
      </c>
      <c r="O64" s="47">
        <f t="shared" si="15"/>
        <v>0</v>
      </c>
      <c r="P64" s="47">
        <f t="shared" si="16"/>
        <v>0</v>
      </c>
      <c r="Q64" s="47">
        <f t="shared" si="17"/>
        <v>0</v>
      </c>
    </row>
    <row r="65" spans="1:17" s="78" customFormat="1" ht="12">
      <c r="A65" s="79">
        <f t="shared" si="0"/>
        <v>52</v>
      </c>
      <c r="B65" s="83"/>
      <c r="C65" s="84" t="s">
        <v>240</v>
      </c>
      <c r="D65" s="85"/>
      <c r="E65" s="86" t="s">
        <v>78</v>
      </c>
      <c r="F65" s="86">
        <v>160</v>
      </c>
      <c r="G65" s="47"/>
      <c r="H65" s="47"/>
      <c r="I65" s="47"/>
      <c r="J65" s="47"/>
      <c r="K65" s="47"/>
      <c r="L65" s="47">
        <f t="shared" si="12"/>
        <v>0</v>
      </c>
      <c r="M65" s="47">
        <f t="shared" si="13"/>
        <v>0</v>
      </c>
      <c r="N65" s="47">
        <f t="shared" si="14"/>
        <v>0</v>
      </c>
      <c r="O65" s="47">
        <f t="shared" si="15"/>
        <v>0</v>
      </c>
      <c r="P65" s="47">
        <f t="shared" si="16"/>
        <v>0</v>
      </c>
      <c r="Q65" s="47">
        <f t="shared" si="17"/>
        <v>0</v>
      </c>
    </row>
    <row r="66" spans="1:17" s="78" customFormat="1" ht="12">
      <c r="A66" s="79">
        <f t="shared" si="0"/>
        <v>53</v>
      </c>
      <c r="B66" s="83"/>
      <c r="C66" s="84" t="s">
        <v>241</v>
      </c>
      <c r="D66" s="85"/>
      <c r="E66" s="86" t="s">
        <v>78</v>
      </c>
      <c r="F66" s="86">
        <v>1235</v>
      </c>
      <c r="G66" s="47"/>
      <c r="H66" s="47"/>
      <c r="I66" s="47"/>
      <c r="J66" s="47"/>
      <c r="K66" s="47"/>
      <c r="L66" s="47">
        <f t="shared" si="12"/>
        <v>0</v>
      </c>
      <c r="M66" s="47">
        <f t="shared" si="13"/>
        <v>0</v>
      </c>
      <c r="N66" s="47">
        <f t="shared" si="14"/>
        <v>0</v>
      </c>
      <c r="O66" s="47">
        <f t="shared" si="15"/>
        <v>0</v>
      </c>
      <c r="P66" s="47">
        <f t="shared" si="16"/>
        <v>0</v>
      </c>
      <c r="Q66" s="47">
        <f t="shared" si="17"/>
        <v>0</v>
      </c>
    </row>
    <row r="67" spans="1:17" s="78" customFormat="1" ht="12">
      <c r="A67" s="79">
        <f t="shared" si="0"/>
        <v>54</v>
      </c>
      <c r="B67" s="83"/>
      <c r="C67" s="84" t="s">
        <v>242</v>
      </c>
      <c r="D67" s="85"/>
      <c r="E67" s="86" t="s">
        <v>78</v>
      </c>
      <c r="F67" s="86">
        <v>780</v>
      </c>
      <c r="G67" s="47"/>
      <c r="H67" s="47"/>
      <c r="I67" s="47"/>
      <c r="J67" s="47"/>
      <c r="K67" s="47"/>
      <c r="L67" s="47">
        <f t="shared" si="12"/>
        <v>0</v>
      </c>
      <c r="M67" s="47">
        <f t="shared" si="13"/>
        <v>0</v>
      </c>
      <c r="N67" s="47">
        <f t="shared" si="14"/>
        <v>0</v>
      </c>
      <c r="O67" s="47">
        <f t="shared" si="15"/>
        <v>0</v>
      </c>
      <c r="P67" s="47">
        <f t="shared" si="16"/>
        <v>0</v>
      </c>
      <c r="Q67" s="47">
        <f t="shared" si="17"/>
        <v>0</v>
      </c>
    </row>
    <row r="68" spans="1:17" s="78" customFormat="1" ht="12">
      <c r="A68" s="79">
        <f t="shared" si="0"/>
        <v>55</v>
      </c>
      <c r="B68" s="83"/>
      <c r="C68" s="84" t="s">
        <v>243</v>
      </c>
      <c r="D68" s="85"/>
      <c r="E68" s="86" t="s">
        <v>78</v>
      </c>
      <c r="F68" s="86">
        <v>2340</v>
      </c>
      <c r="G68" s="47"/>
      <c r="H68" s="47"/>
      <c r="I68" s="47"/>
      <c r="J68" s="47"/>
      <c r="K68" s="47"/>
      <c r="L68" s="47">
        <f t="shared" si="12"/>
        <v>0</v>
      </c>
      <c r="M68" s="47">
        <f t="shared" si="13"/>
        <v>0</v>
      </c>
      <c r="N68" s="47">
        <f t="shared" si="14"/>
        <v>0</v>
      </c>
      <c r="O68" s="47">
        <f t="shared" si="15"/>
        <v>0</v>
      </c>
      <c r="P68" s="47">
        <f t="shared" si="16"/>
        <v>0</v>
      </c>
      <c r="Q68" s="47">
        <f t="shared" si="17"/>
        <v>0</v>
      </c>
    </row>
    <row r="69" spans="1:17" s="78" customFormat="1" ht="12">
      <c r="A69" s="79">
        <f t="shared" si="0"/>
        <v>56</v>
      </c>
      <c r="B69" s="83"/>
      <c r="C69" s="84" t="s">
        <v>244</v>
      </c>
      <c r="D69" s="85"/>
      <c r="E69" s="86" t="s">
        <v>78</v>
      </c>
      <c r="F69" s="86">
        <v>520</v>
      </c>
      <c r="G69" s="47"/>
      <c r="H69" s="47"/>
      <c r="I69" s="47"/>
      <c r="J69" s="47"/>
      <c r="K69" s="47"/>
      <c r="L69" s="47">
        <f t="shared" si="12"/>
        <v>0</v>
      </c>
      <c r="M69" s="47">
        <f t="shared" si="13"/>
        <v>0</v>
      </c>
      <c r="N69" s="47">
        <f t="shared" si="14"/>
        <v>0</v>
      </c>
      <c r="O69" s="47">
        <f t="shared" si="15"/>
        <v>0</v>
      </c>
      <c r="P69" s="47">
        <f t="shared" si="16"/>
        <v>0</v>
      </c>
      <c r="Q69" s="47">
        <f t="shared" si="17"/>
        <v>0</v>
      </c>
    </row>
    <row r="70" spans="1:17" s="78" customFormat="1" ht="12">
      <c r="A70" s="79">
        <f t="shared" si="0"/>
        <v>57</v>
      </c>
      <c r="B70" s="83"/>
      <c r="C70" s="154" t="s">
        <v>245</v>
      </c>
      <c r="D70" s="85"/>
      <c r="E70" s="86"/>
      <c r="F70" s="86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1:17" s="78" customFormat="1" ht="24">
      <c r="A71" s="79">
        <f t="shared" si="0"/>
        <v>58</v>
      </c>
      <c r="B71" s="83"/>
      <c r="C71" s="84" t="s">
        <v>246</v>
      </c>
      <c r="D71" s="85"/>
      <c r="E71" s="86" t="s">
        <v>78</v>
      </c>
      <c r="F71" s="86">
        <v>650</v>
      </c>
      <c r="G71" s="47"/>
      <c r="H71" s="47"/>
      <c r="I71" s="47"/>
      <c r="J71" s="47"/>
      <c r="K71" s="47"/>
      <c r="L71" s="47">
        <f t="shared" si="12"/>
        <v>0</v>
      </c>
      <c r="M71" s="47">
        <f t="shared" si="13"/>
        <v>0</v>
      </c>
      <c r="N71" s="47">
        <f t="shared" si="14"/>
        <v>0</v>
      </c>
      <c r="O71" s="47">
        <f t="shared" si="15"/>
        <v>0</v>
      </c>
      <c r="P71" s="47">
        <f t="shared" si="16"/>
        <v>0</v>
      </c>
      <c r="Q71" s="47">
        <f t="shared" si="17"/>
        <v>0</v>
      </c>
    </row>
    <row r="72" spans="1:17" s="78" customFormat="1" ht="24">
      <c r="A72" s="79">
        <f t="shared" si="0"/>
        <v>59</v>
      </c>
      <c r="B72" s="83"/>
      <c r="C72" s="84" t="s">
        <v>247</v>
      </c>
      <c r="D72" s="85"/>
      <c r="E72" s="86" t="s">
        <v>78</v>
      </c>
      <c r="F72" s="86">
        <v>195</v>
      </c>
      <c r="G72" s="47"/>
      <c r="H72" s="47"/>
      <c r="I72" s="47"/>
      <c r="J72" s="47"/>
      <c r="K72" s="47"/>
      <c r="L72" s="47">
        <f t="shared" si="12"/>
        <v>0</v>
      </c>
      <c r="M72" s="47">
        <f t="shared" si="13"/>
        <v>0</v>
      </c>
      <c r="N72" s="47">
        <f t="shared" si="14"/>
        <v>0</v>
      </c>
      <c r="O72" s="47">
        <f t="shared" si="15"/>
        <v>0</v>
      </c>
      <c r="P72" s="47">
        <f t="shared" si="16"/>
        <v>0</v>
      </c>
      <c r="Q72" s="47">
        <f t="shared" si="17"/>
        <v>0</v>
      </c>
    </row>
    <row r="73" spans="1:17" s="78" customFormat="1" ht="24">
      <c r="A73" s="79">
        <f t="shared" si="0"/>
        <v>60</v>
      </c>
      <c r="B73" s="83"/>
      <c r="C73" s="84" t="s">
        <v>248</v>
      </c>
      <c r="D73" s="85"/>
      <c r="E73" s="86" t="s">
        <v>78</v>
      </c>
      <c r="F73" s="86">
        <v>130</v>
      </c>
      <c r="G73" s="47"/>
      <c r="H73" s="47"/>
      <c r="I73" s="47"/>
      <c r="J73" s="47"/>
      <c r="K73" s="47"/>
      <c r="L73" s="47">
        <f t="shared" si="12"/>
        <v>0</v>
      </c>
      <c r="M73" s="47">
        <f t="shared" si="13"/>
        <v>0</v>
      </c>
      <c r="N73" s="47">
        <f t="shared" si="14"/>
        <v>0</v>
      </c>
      <c r="O73" s="47">
        <f t="shared" si="15"/>
        <v>0</v>
      </c>
      <c r="P73" s="47">
        <f t="shared" si="16"/>
        <v>0</v>
      </c>
      <c r="Q73" s="47">
        <f t="shared" si="17"/>
        <v>0</v>
      </c>
    </row>
    <row r="74" spans="1:17" s="78" customFormat="1" ht="24">
      <c r="A74" s="79">
        <f t="shared" si="0"/>
        <v>61</v>
      </c>
      <c r="B74" s="83"/>
      <c r="C74" s="84" t="s">
        <v>249</v>
      </c>
      <c r="D74" s="85"/>
      <c r="E74" s="86" t="s">
        <v>78</v>
      </c>
      <c r="F74" s="86">
        <v>65</v>
      </c>
      <c r="G74" s="47"/>
      <c r="H74" s="47"/>
      <c r="I74" s="47"/>
      <c r="J74" s="47"/>
      <c r="K74" s="47"/>
      <c r="L74" s="47">
        <f t="shared" si="12"/>
        <v>0</v>
      </c>
      <c r="M74" s="47">
        <f t="shared" si="13"/>
        <v>0</v>
      </c>
      <c r="N74" s="47">
        <f t="shared" si="14"/>
        <v>0</v>
      </c>
      <c r="O74" s="47">
        <f t="shared" si="15"/>
        <v>0</v>
      </c>
      <c r="P74" s="47">
        <f t="shared" si="16"/>
        <v>0</v>
      </c>
      <c r="Q74" s="47">
        <f t="shared" si="17"/>
        <v>0</v>
      </c>
    </row>
    <row r="75" spans="1:17" s="78" customFormat="1" ht="12">
      <c r="A75" s="79">
        <f t="shared" si="0"/>
        <v>62</v>
      </c>
      <c r="B75" s="83"/>
      <c r="C75" s="84"/>
      <c r="D75" s="85"/>
      <c r="E75" s="86"/>
      <c r="F75" s="86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1:17" s="78" customFormat="1" ht="24">
      <c r="A76" s="79">
        <f t="shared" si="0"/>
        <v>63</v>
      </c>
      <c r="B76" s="83"/>
      <c r="C76" s="154" t="s">
        <v>250</v>
      </c>
      <c r="D76" s="85"/>
      <c r="E76" s="86" t="s">
        <v>161</v>
      </c>
      <c r="F76" s="86">
        <v>1</v>
      </c>
      <c r="G76" s="47"/>
      <c r="H76" s="47"/>
      <c r="I76" s="47"/>
      <c r="J76" s="47"/>
      <c r="K76" s="47"/>
      <c r="L76" s="47">
        <f t="shared" si="12"/>
        <v>0</v>
      </c>
      <c r="M76" s="47">
        <f t="shared" si="13"/>
        <v>0</v>
      </c>
      <c r="N76" s="47">
        <f t="shared" si="14"/>
        <v>0</v>
      </c>
      <c r="O76" s="47">
        <f t="shared" si="15"/>
        <v>0</v>
      </c>
      <c r="P76" s="47">
        <f t="shared" si="16"/>
        <v>0</v>
      </c>
      <c r="Q76" s="47">
        <f t="shared" si="17"/>
        <v>0</v>
      </c>
    </row>
    <row r="77" spans="1:17" s="78" customFormat="1" ht="12">
      <c r="A77" s="79">
        <f t="shared" si="0"/>
        <v>64</v>
      </c>
      <c r="B77" s="83"/>
      <c r="C77" s="84"/>
      <c r="D77" s="85"/>
      <c r="E77" s="86"/>
      <c r="F77" s="86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1:17" s="78" customFormat="1" ht="12">
      <c r="A78" s="79">
        <f t="shared" si="0"/>
        <v>65</v>
      </c>
      <c r="B78" s="83"/>
      <c r="C78" s="154" t="s">
        <v>251</v>
      </c>
      <c r="D78" s="85"/>
      <c r="E78" s="86"/>
      <c r="F78" s="86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s="78" customFormat="1" ht="12">
      <c r="A79" s="79">
        <f aca="true" t="shared" si="18" ref="A79:A85">A78+1</f>
        <v>66</v>
      </c>
      <c r="B79" s="83"/>
      <c r="C79" s="84" t="s">
        <v>252</v>
      </c>
      <c r="D79" s="85"/>
      <c r="E79" s="86" t="s">
        <v>78</v>
      </c>
      <c r="F79" s="86">
        <v>180</v>
      </c>
      <c r="G79" s="47"/>
      <c r="H79" s="47"/>
      <c r="I79" s="47"/>
      <c r="J79" s="47"/>
      <c r="K79" s="47"/>
      <c r="L79" s="47">
        <f t="shared" si="12"/>
        <v>0</v>
      </c>
      <c r="M79" s="47">
        <f t="shared" si="13"/>
        <v>0</v>
      </c>
      <c r="N79" s="47">
        <f t="shared" si="14"/>
        <v>0</v>
      </c>
      <c r="O79" s="47">
        <f t="shared" si="15"/>
        <v>0</v>
      </c>
      <c r="P79" s="47">
        <f t="shared" si="16"/>
        <v>0</v>
      </c>
      <c r="Q79" s="47">
        <f t="shared" si="17"/>
        <v>0</v>
      </c>
    </row>
    <row r="80" spans="1:17" s="78" customFormat="1" ht="12">
      <c r="A80" s="79">
        <f t="shared" si="18"/>
        <v>67</v>
      </c>
      <c r="B80" s="83"/>
      <c r="C80" s="84" t="s">
        <v>253</v>
      </c>
      <c r="D80" s="85"/>
      <c r="E80" s="86" t="s">
        <v>78</v>
      </c>
      <c r="F80" s="86">
        <v>40</v>
      </c>
      <c r="G80" s="47"/>
      <c r="H80" s="47"/>
      <c r="I80" s="47"/>
      <c r="J80" s="47"/>
      <c r="K80" s="47"/>
      <c r="L80" s="47">
        <f t="shared" si="12"/>
        <v>0</v>
      </c>
      <c r="M80" s="47">
        <f t="shared" si="13"/>
        <v>0</v>
      </c>
      <c r="N80" s="47">
        <f t="shared" si="14"/>
        <v>0</v>
      </c>
      <c r="O80" s="47">
        <f t="shared" si="15"/>
        <v>0</v>
      </c>
      <c r="P80" s="47">
        <f t="shared" si="16"/>
        <v>0</v>
      </c>
      <c r="Q80" s="47">
        <f t="shared" si="17"/>
        <v>0</v>
      </c>
    </row>
    <row r="81" spans="1:17" s="78" customFormat="1" ht="12">
      <c r="A81" s="79">
        <f t="shared" si="18"/>
        <v>68</v>
      </c>
      <c r="B81" s="83"/>
      <c r="C81" s="84" t="s">
        <v>254</v>
      </c>
      <c r="D81" s="85"/>
      <c r="E81" s="86" t="s">
        <v>78</v>
      </c>
      <c r="F81" s="86">
        <v>210</v>
      </c>
      <c r="G81" s="47"/>
      <c r="H81" s="47"/>
      <c r="I81" s="47"/>
      <c r="J81" s="47"/>
      <c r="K81" s="47"/>
      <c r="L81" s="47">
        <f t="shared" si="12"/>
        <v>0</v>
      </c>
      <c r="M81" s="47">
        <f t="shared" si="13"/>
        <v>0</v>
      </c>
      <c r="N81" s="47">
        <f t="shared" si="14"/>
        <v>0</v>
      </c>
      <c r="O81" s="47">
        <f t="shared" si="15"/>
        <v>0</v>
      </c>
      <c r="P81" s="47">
        <f t="shared" si="16"/>
        <v>0</v>
      </c>
      <c r="Q81" s="47">
        <f t="shared" si="17"/>
        <v>0</v>
      </c>
    </row>
    <row r="82" spans="1:17" s="78" customFormat="1" ht="12">
      <c r="A82" s="79">
        <f t="shared" si="18"/>
        <v>69</v>
      </c>
      <c r="B82" s="83"/>
      <c r="C82" s="84"/>
      <c r="D82" s="85"/>
      <c r="E82" s="86"/>
      <c r="F82" s="8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s="78" customFormat="1" ht="12">
      <c r="A83" s="79">
        <f t="shared" si="18"/>
        <v>70</v>
      </c>
      <c r="B83" s="83"/>
      <c r="C83" s="154" t="s">
        <v>255</v>
      </c>
      <c r="D83" s="85"/>
      <c r="E83" s="86"/>
      <c r="F83" s="86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1:17" s="78" customFormat="1" ht="24">
      <c r="A84" s="79">
        <f t="shared" si="18"/>
        <v>71</v>
      </c>
      <c r="B84" s="83"/>
      <c r="C84" s="84" t="s">
        <v>256</v>
      </c>
      <c r="D84" s="85"/>
      <c r="E84" s="86" t="s">
        <v>161</v>
      </c>
      <c r="F84" s="86">
        <v>19</v>
      </c>
      <c r="G84" s="47"/>
      <c r="H84" s="47"/>
      <c r="I84" s="47"/>
      <c r="J84" s="47"/>
      <c r="K84" s="47"/>
      <c r="L84" s="47">
        <f t="shared" si="12"/>
        <v>0</v>
      </c>
      <c r="M84" s="47">
        <f t="shared" si="13"/>
        <v>0</v>
      </c>
      <c r="N84" s="47">
        <f t="shared" si="14"/>
        <v>0</v>
      </c>
      <c r="O84" s="47">
        <f t="shared" si="15"/>
        <v>0</v>
      </c>
      <c r="P84" s="47">
        <f t="shared" si="16"/>
        <v>0</v>
      </c>
      <c r="Q84" s="47">
        <f t="shared" si="17"/>
        <v>0</v>
      </c>
    </row>
    <row r="85" spans="1:17" s="78" customFormat="1" ht="24">
      <c r="A85" s="79">
        <f t="shared" si="18"/>
        <v>72</v>
      </c>
      <c r="B85" s="83"/>
      <c r="C85" s="84" t="s">
        <v>257</v>
      </c>
      <c r="D85" s="85"/>
      <c r="E85" s="86" t="s">
        <v>78</v>
      </c>
      <c r="F85" s="86">
        <v>325</v>
      </c>
      <c r="G85" s="47"/>
      <c r="H85" s="47"/>
      <c r="I85" s="47"/>
      <c r="J85" s="47"/>
      <c r="K85" s="47"/>
      <c r="L85" s="47">
        <f t="shared" si="12"/>
        <v>0</v>
      </c>
      <c r="M85" s="47">
        <f t="shared" si="13"/>
        <v>0</v>
      </c>
      <c r="N85" s="47">
        <f t="shared" si="14"/>
        <v>0</v>
      </c>
      <c r="O85" s="47">
        <f t="shared" si="15"/>
        <v>0</v>
      </c>
      <c r="P85" s="47">
        <f t="shared" si="16"/>
        <v>0</v>
      </c>
      <c r="Q85" s="47">
        <f t="shared" si="17"/>
        <v>0</v>
      </c>
    </row>
    <row r="86" spans="1:17" s="78" customFormat="1" ht="12">
      <c r="A86" s="79"/>
      <c r="B86" s="87"/>
      <c r="C86" s="133"/>
      <c r="D86" s="82"/>
      <c r="E86" s="79"/>
      <c r="F86" s="79"/>
      <c r="G86" s="88"/>
      <c r="H86" s="88"/>
      <c r="I86" s="88"/>
      <c r="J86" s="88"/>
      <c r="K86" s="88"/>
      <c r="L86" s="88"/>
      <c r="M86" s="47"/>
      <c r="N86" s="47"/>
      <c r="O86" s="47"/>
      <c r="P86" s="47"/>
      <c r="Q86" s="47"/>
    </row>
    <row r="87" spans="1:17" s="78" customFormat="1" ht="12">
      <c r="A87" s="259" t="s">
        <v>40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54">
        <f>SUM(M13:M86)</f>
        <v>0</v>
      </c>
      <c r="N87" s="54">
        <f>SUM(N13:N86)</f>
        <v>0</v>
      </c>
      <c r="O87" s="54">
        <f>SUM(O13:O86)</f>
        <v>0</v>
      </c>
      <c r="P87" s="54">
        <f>SUM(P13:P86)</f>
        <v>0</v>
      </c>
      <c r="Q87" s="54">
        <f>SUM(Q13:Q86)</f>
        <v>0</v>
      </c>
    </row>
    <row r="88" spans="1:17" ht="12.75">
      <c r="A88" s="259" t="s">
        <v>301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156"/>
      <c r="N88" s="156"/>
      <c r="O88" s="157">
        <f>ROUND(O87*0.04,2)</f>
        <v>0</v>
      </c>
      <c r="P88" s="156"/>
      <c r="Q88" s="157">
        <f>SUM(N88:P88)</f>
        <v>0</v>
      </c>
    </row>
    <row r="89" spans="1:17" ht="12.75">
      <c r="A89" s="260" t="s">
        <v>40</v>
      </c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157">
        <f>SUM(M87:M88)</f>
        <v>0</v>
      </c>
      <c r="N89" s="157">
        <f>SUM(N87:N88)</f>
        <v>0</v>
      </c>
      <c r="O89" s="157">
        <f>SUM(O87:O88)</f>
        <v>0</v>
      </c>
      <c r="P89" s="157">
        <f>SUM(P87:P88)</f>
        <v>0</v>
      </c>
      <c r="Q89" s="157">
        <f>SUM(Q87:Q88)</f>
        <v>0</v>
      </c>
    </row>
    <row r="90" spans="1:17" ht="12.75">
      <c r="A90" s="19"/>
      <c r="B90" s="19"/>
      <c r="C90" s="38"/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20"/>
      <c r="O90" s="20"/>
      <c r="P90" s="20"/>
      <c r="Q90" s="20"/>
    </row>
    <row r="91" spans="1:17" ht="12.7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8" ht="12.75">
      <c r="A93" s="1"/>
      <c r="B93" s="30" t="s">
        <v>41</v>
      </c>
      <c r="C93" s="63" t="s">
        <v>61</v>
      </c>
      <c r="D93" s="64"/>
      <c r="E93" s="34"/>
      <c r="F93" s="31"/>
      <c r="G93" s="34"/>
      <c r="H93" s="37"/>
      <c r="I93" s="31"/>
      <c r="J93" s="31"/>
      <c r="K93" s="32"/>
      <c r="L93" s="30"/>
      <c r="M93" s="282"/>
      <c r="N93" s="283"/>
      <c r="O93" s="283"/>
      <c r="P93" s="283"/>
      <c r="Q93" s="283"/>
      <c r="R93" s="36"/>
    </row>
    <row r="94" spans="1:18" ht="12.75">
      <c r="A94" s="22"/>
      <c r="B94" s="33"/>
      <c r="C94" s="164"/>
      <c r="D94" s="36"/>
      <c r="E94" s="33"/>
      <c r="F94" s="33"/>
      <c r="G94" s="34"/>
      <c r="H94" s="33"/>
      <c r="I94" s="33"/>
      <c r="J94" s="30"/>
      <c r="K94" s="32"/>
      <c r="L94" s="32"/>
      <c r="M94" s="255"/>
      <c r="N94" s="255"/>
      <c r="O94" s="255"/>
      <c r="P94" s="255"/>
      <c r="Q94" s="255"/>
      <c r="R94" s="31"/>
    </row>
    <row r="95" spans="1:17" ht="12.75">
      <c r="A95" s="22"/>
      <c r="B95" s="27" t="s">
        <v>300</v>
      </c>
      <c r="C95" s="23"/>
      <c r="D95" s="23"/>
      <c r="E95" s="23"/>
      <c r="F95" s="22"/>
      <c r="G95" s="22"/>
      <c r="H95" s="21"/>
      <c r="I95" s="24"/>
      <c r="J95" s="24"/>
      <c r="K95" s="23"/>
      <c r="L95" s="22"/>
      <c r="M95" s="22"/>
      <c r="N95" s="21"/>
      <c r="O95" s="22"/>
      <c r="P95" s="1"/>
      <c r="Q95" s="1"/>
    </row>
    <row r="97" spans="3:7" ht="12.75">
      <c r="C97" s="198" t="s">
        <v>190</v>
      </c>
      <c r="D97" s="199"/>
      <c r="E97" s="200"/>
      <c r="F97" s="200"/>
      <c r="G97" s="201"/>
    </row>
    <row r="98" spans="3:17" ht="12.75" customHeight="1">
      <c r="C98" s="284" t="s">
        <v>305</v>
      </c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</row>
    <row r="99" spans="3:17" ht="12.75">
      <c r="C99" s="284"/>
      <c r="D99" s="285"/>
      <c r="E99" s="285"/>
      <c r="F99" s="285"/>
      <c r="G99" s="285"/>
      <c r="H99" s="202"/>
      <c r="I99" s="202"/>
      <c r="J99" s="202"/>
      <c r="K99" s="202"/>
      <c r="L99" s="202"/>
      <c r="M99" s="202"/>
      <c r="N99" s="202"/>
      <c r="O99" s="202"/>
      <c r="P99" s="202"/>
      <c r="Q99" s="202"/>
    </row>
  </sheetData>
  <sheetProtection/>
  <mergeCells count="23">
    <mergeCell ref="A5:Q5"/>
    <mergeCell ref="A6:Q6"/>
    <mergeCell ref="A7:Q7"/>
    <mergeCell ref="M8:O8"/>
    <mergeCell ref="P8:Q8"/>
    <mergeCell ref="C11:C12"/>
    <mergeCell ref="M9:Q9"/>
    <mergeCell ref="A87:L87"/>
    <mergeCell ref="M11:Q11"/>
    <mergeCell ref="E11:E12"/>
    <mergeCell ref="C16:G16"/>
    <mergeCell ref="A88:L88"/>
    <mergeCell ref="B11:B12"/>
    <mergeCell ref="C99:G99"/>
    <mergeCell ref="C98:Q98"/>
    <mergeCell ref="M94:Q94"/>
    <mergeCell ref="F11:F12"/>
    <mergeCell ref="D11:D12"/>
    <mergeCell ref="C15:G15"/>
    <mergeCell ref="A89:L89"/>
    <mergeCell ref="A11:A12"/>
    <mergeCell ref="M93:Q93"/>
    <mergeCell ref="G11:L11"/>
  </mergeCells>
  <printOptions/>
  <pageMargins left="0.3937007874015748" right="0.3937007874015748" top="0.7874015748031497" bottom="0.3937007874015748" header="0" footer="0"/>
  <pageSetup fitToHeight="4" fitToWidth="1" horizontalDpi="600" verticalDpi="600" orientation="landscape" paperSize="9" scale="97" r:id="rId1"/>
  <headerFooter alignWithMargins="0">
    <oddHeader>&amp;RNr.5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Think-Tank</cp:lastModifiedBy>
  <cp:lastPrinted>2015-03-10T06:25:03Z</cp:lastPrinted>
  <dcterms:created xsi:type="dcterms:W3CDTF">2011-05-17T22:15:38Z</dcterms:created>
  <dcterms:modified xsi:type="dcterms:W3CDTF">2015-03-10T06:26:05Z</dcterms:modified>
  <cp:category/>
  <cp:version/>
  <cp:contentType/>
  <cp:contentStatus/>
</cp:coreProperties>
</file>